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tabRatio="787" activeTab="4"/>
  </bookViews>
  <sheets>
    <sheet name="osanottajat" sheetId="1" r:id="rId1"/>
    <sheet name="40 ja 70" sheetId="2" r:id="rId2"/>
    <sheet name="50 ja 60" sheetId="3" r:id="rId3"/>
    <sheet name="ottelut 40" sheetId="4" r:id="rId4"/>
    <sheet name="ottelut 50" sheetId="5" r:id="rId5"/>
    <sheet name="ottelut 60" sheetId="6" r:id="rId6"/>
    <sheet name="ottelut 70" sheetId="7" r:id="rId7"/>
    <sheet name="ottelut 80" sheetId="8" r:id="rId8"/>
  </sheets>
  <definedNames/>
  <calcPr fullCalcOnLoad="1"/>
</workbook>
</file>

<file path=xl/sharedStrings.xml><?xml version="1.0" encoding="utf-8"?>
<sst xmlns="http://schemas.openxmlformats.org/spreadsheetml/2006/main" count="2309" uniqueCount="283">
  <si>
    <t>luokka M40</t>
  </si>
  <si>
    <t>LPTS</t>
  </si>
  <si>
    <t>Leo Kivelä, Risto Pitkänen</t>
  </si>
  <si>
    <t>2118, 2080</t>
  </si>
  <si>
    <t>PT-Espoo</t>
  </si>
  <si>
    <t>Xisheng Cong, Yan Zhou Ping</t>
  </si>
  <si>
    <t>2066, 2086</t>
  </si>
  <si>
    <t>MBF</t>
  </si>
  <si>
    <t>Matti Kurvinen, Anders Lundström</t>
  </si>
  <si>
    <t>2047, 2067</t>
  </si>
  <si>
    <t>Wega</t>
  </si>
  <si>
    <t>Terho Pitkänen , Jouko Nuolioja</t>
  </si>
  <si>
    <t>1955, 2042</t>
  </si>
  <si>
    <t xml:space="preserve">TIP-70 </t>
  </si>
  <si>
    <t>Julius Muinonen, Petri Kotamäki</t>
  </si>
  <si>
    <t>2011, 1969</t>
  </si>
  <si>
    <t>Luokka M 50</t>
  </si>
  <si>
    <t>Thomas Hallbäck, Anders Lundström</t>
  </si>
  <si>
    <t>2013, 2067</t>
  </si>
  <si>
    <t>PT Espoo</t>
  </si>
  <si>
    <t>Yan Zhuo Ping – Vesa Bäckman</t>
  </si>
  <si>
    <t>2086, 1927</t>
  </si>
  <si>
    <t>Wega 1</t>
  </si>
  <si>
    <t>Terho Pitkänen, Håkan Nyberg , Hannu Sihvo</t>
  </si>
  <si>
    <t>1972, 1979</t>
  </si>
  <si>
    <t>HP</t>
  </si>
  <si>
    <t>Matti Lappalainen, Vesa Vanhala, Kai Tammela</t>
  </si>
  <si>
    <t>2136, 1701</t>
  </si>
  <si>
    <t>MPS 1</t>
  </si>
  <si>
    <r>
      <t>Heikki Järvinen,</t>
    </r>
    <r>
      <rPr>
        <sz val="10"/>
        <color indexed="8"/>
        <rFont val="Tahoma"/>
        <family val="2"/>
      </rPr>
      <t xml:space="preserve"> </t>
    </r>
    <r>
      <rPr>
        <sz val="11"/>
        <color indexed="8"/>
        <rFont val="Calibri"/>
        <family val="2"/>
      </rPr>
      <t xml:space="preserve">Juha Karjola </t>
    </r>
  </si>
  <si>
    <t>1974, 1841</t>
  </si>
  <si>
    <t xml:space="preserve">Jysry </t>
  </si>
  <si>
    <t>Kari Lehtonen Tauno Kara</t>
  </si>
  <si>
    <t>1859, 1894</t>
  </si>
  <si>
    <t>TIP-70</t>
  </si>
  <si>
    <t>Jukka Kansonen, Kari Partanen</t>
  </si>
  <si>
    <t>1953, 1798</t>
  </si>
  <si>
    <t>TuTo</t>
  </si>
  <si>
    <t>Hannu Kajander/Jukka Heino</t>
  </si>
  <si>
    <t>1960, 1747</t>
  </si>
  <si>
    <t>HaTe</t>
  </si>
  <si>
    <t>Veikko Juntunen, Keijo Winte</t>
  </si>
  <si>
    <t>1760, 1895</t>
  </si>
  <si>
    <t>BK 1</t>
  </si>
  <si>
    <t>Hannu Löppönen, Tom Kiias</t>
  </si>
  <si>
    <t>1756, 1641</t>
  </si>
  <si>
    <t>Wega 2</t>
  </si>
  <si>
    <t>Kari Leskinen, Leif Huttunen</t>
  </si>
  <si>
    <t>1715, 1671</t>
  </si>
  <si>
    <t>BK 2</t>
  </si>
  <si>
    <t xml:space="preserve">Jukka Somervuori, Peter Eklund </t>
  </si>
  <si>
    <t>1647, 1644</t>
  </si>
  <si>
    <t>MPS 2</t>
  </si>
  <si>
    <t>Markku Ruotsalainen, Markku Uimi</t>
  </si>
  <si>
    <t>1729, 1433</t>
  </si>
  <si>
    <t>Luokka M60</t>
  </si>
  <si>
    <t>Håkan Nyberg – Risto Koskinen</t>
  </si>
  <si>
    <t xml:space="preserve">1979, 1954, </t>
  </si>
  <si>
    <t>Matti Lappalainen, Juhani Kujanpää</t>
  </si>
  <si>
    <t>2136, 1688</t>
  </si>
  <si>
    <t>Hannu Kajander, Antti Kirveskari</t>
  </si>
  <si>
    <t>1960, 1752</t>
  </si>
  <si>
    <t>Juha Hämäläinen+ Kai Merimaa</t>
  </si>
  <si>
    <t>1860, 1814</t>
  </si>
  <si>
    <t>Pentti Naulapää, Veikko Juntunen</t>
  </si>
  <si>
    <t>1820, 1760</t>
  </si>
  <si>
    <t>PT 2000</t>
  </si>
  <si>
    <t>Seppo Reiman, Lauri Saukko</t>
  </si>
  <si>
    <t>1938, 1612</t>
  </si>
  <si>
    <t>PT 75</t>
  </si>
  <si>
    <t>Ingvar Söderström, Veikko Holm</t>
  </si>
  <si>
    <t>1716, 1790</t>
  </si>
  <si>
    <t>Pertti Mäkinen, Eero Nordling</t>
  </si>
  <si>
    <t>1629, 1765</t>
  </si>
  <si>
    <t>Wega 3</t>
  </si>
  <si>
    <t>ToTe 1</t>
  </si>
  <si>
    <t>Jussi Toikka – Veikko Väisänen</t>
  </si>
  <si>
    <t>1656, 1692</t>
  </si>
  <si>
    <t>ToTe 2</t>
  </si>
  <si>
    <t>Rainer Tyllinen, Kari Halttunen</t>
  </si>
  <si>
    <t>1667, 1591</t>
  </si>
  <si>
    <t>PTS-60</t>
  </si>
  <si>
    <t>Hannu Uusikivi, Esko Lemettilä</t>
  </si>
  <si>
    <t>1668, 1587</t>
  </si>
  <si>
    <t>MPS</t>
  </si>
  <si>
    <t>Markku Uimi, Olavi Lindroos</t>
  </si>
  <si>
    <t>1433, 1497</t>
  </si>
  <si>
    <t>Luokka M70</t>
  </si>
  <si>
    <t>Kai Merimaa+Yrjö Huotari</t>
  </si>
  <si>
    <t>1814, 1649</t>
  </si>
  <si>
    <t>MARATON</t>
  </si>
  <si>
    <t>Pentti Vihervaara,  Kaj Blomfelt</t>
  </si>
  <si>
    <t>1659, 1786</t>
  </si>
  <si>
    <t>BK</t>
  </si>
  <si>
    <t>Erkki Reinikainen, Gabriel Zewi</t>
  </si>
  <si>
    <t>1599, 1596</t>
  </si>
  <si>
    <t>Tapio Mäntynen, Reino Mäkelä, Matti Törnroos</t>
  </si>
  <si>
    <t>1651, 1526</t>
  </si>
  <si>
    <t>Pauli Ukkonen,  Pekka Lappalainen</t>
  </si>
  <si>
    <t>1542, 1498</t>
  </si>
  <si>
    <t xml:space="preserve">ToTe </t>
  </si>
  <si>
    <t>Pentti Niukkanen, Berndt Eriksson, Kari Nummelin</t>
  </si>
  <si>
    <t>1570, 1433</t>
  </si>
  <si>
    <t>NuPS</t>
  </si>
  <si>
    <t>1498, 1451</t>
  </si>
  <si>
    <t>Luokka M80</t>
  </si>
  <si>
    <t>Ensio Lumes+Usko Puustinen</t>
  </si>
  <si>
    <t>1433, 1439</t>
  </si>
  <si>
    <t>Waldemar Kovanko, Erik Bifeldt</t>
  </si>
  <si>
    <t>1500, 1334</t>
  </si>
  <si>
    <t>Oiva Siitonen, Jorma Teuronen</t>
  </si>
  <si>
    <t>1453, ??</t>
  </si>
  <si>
    <t>Veteraanien joukkue-SM 2010</t>
  </si>
  <si>
    <t>40 v. Klo 9:30</t>
  </si>
  <si>
    <t>Seura</t>
  </si>
  <si>
    <t>1</t>
  </si>
  <si>
    <t>2</t>
  </si>
  <si>
    <t>3</t>
  </si>
  <si>
    <t>3-0</t>
  </si>
  <si>
    <t>4</t>
  </si>
  <si>
    <t>5</t>
  </si>
  <si>
    <t>3-1</t>
  </si>
  <si>
    <t>6</t>
  </si>
  <si>
    <t>7</t>
  </si>
  <si>
    <t>3-2</t>
  </si>
  <si>
    <t>8</t>
  </si>
  <si>
    <t>70 v. Klo 12.00</t>
  </si>
  <si>
    <t>ToTe</t>
  </si>
  <si>
    <t>Maraton</t>
  </si>
  <si>
    <t>50 v. Klo 12.00</t>
  </si>
  <si>
    <t>Jysry</t>
  </si>
  <si>
    <t>9</t>
  </si>
  <si>
    <t>10</t>
  </si>
  <si>
    <t>9*</t>
  </si>
  <si>
    <t>11</t>
  </si>
  <si>
    <t>12</t>
  </si>
  <si>
    <t>13</t>
  </si>
  <si>
    <t>14</t>
  </si>
  <si>
    <t>16</t>
  </si>
  <si>
    <t>15</t>
  </si>
  <si>
    <t>60 v. Klo 9.30</t>
  </si>
  <si>
    <t>PT-75</t>
  </si>
  <si>
    <t>PT-2000</t>
  </si>
  <si>
    <t xml:space="preserve">  80 v. Klo 10.00</t>
  </si>
  <si>
    <t>Kierros 1</t>
  </si>
  <si>
    <t>Wega 2  -</t>
  </si>
  <si>
    <t>0-3</t>
  </si>
  <si>
    <t>Kierros 2</t>
  </si>
  <si>
    <t>Wega 1  -</t>
  </si>
  <si>
    <t>*1-3</t>
  </si>
  <si>
    <t>Kierros 3</t>
  </si>
  <si>
    <t>Suomen Pöytätennisliitto SPTL</t>
  </si>
  <si>
    <t>KILPAILU</t>
  </si>
  <si>
    <t>Joukkueottelupöytäkirja</t>
  </si>
  <si>
    <t>JÄRJESTÄJÄ</t>
  </si>
  <si>
    <t>Kahden pelaajan joukkueet</t>
  </si>
  <si>
    <t>LUOKKA</t>
  </si>
  <si>
    <t>PÄIVÄMÄÄRÄ</t>
  </si>
  <si>
    <t>Klo</t>
  </si>
  <si>
    <t>9.30</t>
  </si>
  <si>
    <t>Joukkue ja pelaajat</t>
  </si>
  <si>
    <t>Koti</t>
  </si>
  <si>
    <t>Vieras</t>
  </si>
  <si>
    <t>A</t>
  </si>
  <si>
    <t>Matti Kurvinen</t>
  </si>
  <si>
    <t>X</t>
  </si>
  <si>
    <t>Julius Muinonen</t>
  </si>
  <si>
    <t>B</t>
  </si>
  <si>
    <t>Anders Lundström</t>
  </si>
  <si>
    <t>Y</t>
  </si>
  <si>
    <t>Petri Kotamäki</t>
  </si>
  <si>
    <t>Nelinpelin pelaajat</t>
  </si>
  <si>
    <t>Täytä vain erän jäännöspisteet( '-0 tekstimuotoiluetumerkillä)</t>
  </si>
  <si>
    <t>OTTELUT</t>
  </si>
  <si>
    <t>1.erä</t>
  </si>
  <si>
    <t>2.erä</t>
  </si>
  <si>
    <t>3.erä</t>
  </si>
  <si>
    <t>4.erä</t>
  </si>
  <si>
    <t>5.erä</t>
  </si>
  <si>
    <t xml:space="preserve">    Erät</t>
  </si>
  <si>
    <t>K</t>
  </si>
  <si>
    <t>V</t>
  </si>
  <si>
    <t>A - X</t>
  </si>
  <si>
    <t>B - Y</t>
  </si>
  <si>
    <t>Np</t>
  </si>
  <si>
    <t>A - Y</t>
  </si>
  <si>
    <t>B - X</t>
  </si>
  <si>
    <t>Tulos</t>
  </si>
  <si>
    <t>Allekirjoitukset</t>
  </si>
  <si>
    <t>Kotijoukkue</t>
  </si>
  <si>
    <t>Vierasjoukkue</t>
  </si>
  <si>
    <t>Tuomari</t>
  </si>
  <si>
    <t>Voittaja</t>
  </si>
  <si>
    <t>Leo Kivelä</t>
  </si>
  <si>
    <t xml:space="preserve">Terho Pitkänen </t>
  </si>
  <si>
    <t>Risto Pitkänen</t>
  </si>
  <si>
    <t>Jouko Nuolioja</t>
  </si>
  <si>
    <t>Yan Zhou Ping</t>
  </si>
  <si>
    <t>Xisheng Cong</t>
  </si>
  <si>
    <t>40   FINAALI</t>
  </si>
  <si>
    <t>12.00</t>
  </si>
  <si>
    <t>Jukka Heino</t>
  </si>
  <si>
    <t>Leif Huttunen</t>
  </si>
  <si>
    <t>Hannu Kajander</t>
  </si>
  <si>
    <t>Kari Leskinen</t>
  </si>
  <si>
    <t>Jukka Somervuori</t>
  </si>
  <si>
    <t xml:space="preserve">Kari Lehtonen </t>
  </si>
  <si>
    <t xml:space="preserve">Peter Eklund </t>
  </si>
  <si>
    <t>Tauno Kara</t>
  </si>
  <si>
    <t>Markku Ruotsalainen</t>
  </si>
  <si>
    <t>Matti Lappalainen</t>
  </si>
  <si>
    <t>Markku Uimi</t>
  </si>
  <si>
    <t>Vesa Vanhala</t>
  </si>
  <si>
    <t>Jukka Kansonen</t>
  </si>
  <si>
    <t xml:space="preserve">Juha Karjola </t>
  </si>
  <si>
    <t>Kari Partanen</t>
  </si>
  <si>
    <t>Heikki Järvinen</t>
  </si>
  <si>
    <t>Veikko Juntunen</t>
  </si>
  <si>
    <t>Tom Kiias</t>
  </si>
  <si>
    <t>Keijo Winte</t>
  </si>
  <si>
    <t>Hannu Löppönen</t>
  </si>
  <si>
    <t>Thomas Hallbäck</t>
  </si>
  <si>
    <t xml:space="preserve">Håkan Nyberg </t>
  </si>
  <si>
    <t>Terho Pitkänen</t>
  </si>
  <si>
    <t>Vesa Bäckman</t>
  </si>
  <si>
    <t xml:space="preserve">Yan Zhuo Ping </t>
  </si>
  <si>
    <t>50    SEMIFINAALI</t>
  </si>
  <si>
    <t>50   SEMIFINAALI</t>
  </si>
  <si>
    <t>50   FINAALI</t>
  </si>
  <si>
    <t>Håkan Nyberg</t>
  </si>
  <si>
    <t>Ingvar Söderström</t>
  </si>
  <si>
    <t>Kari Halttunen</t>
  </si>
  <si>
    <t>Veikko Holm</t>
  </si>
  <si>
    <t>Rainer Tyllinen</t>
  </si>
  <si>
    <t>Pentti Naulapää</t>
  </si>
  <si>
    <t>Antti Kirveskari</t>
  </si>
  <si>
    <t>Olavi Lindroos</t>
  </si>
  <si>
    <t>Hannu Uusikivi</t>
  </si>
  <si>
    <t>Esko Lemettilä</t>
  </si>
  <si>
    <t>Eero Nordling</t>
  </si>
  <si>
    <t>Kai Merimaa</t>
  </si>
  <si>
    <t>Pertti Mäkinen</t>
  </si>
  <si>
    <t>Juha Hämäläinen</t>
  </si>
  <si>
    <t>Seppo Reiman</t>
  </si>
  <si>
    <t xml:space="preserve">Jussi Toikka </t>
  </si>
  <si>
    <t>Lauri Saukko</t>
  </si>
  <si>
    <t>Veikko Väisänen</t>
  </si>
  <si>
    <t>Risto Koskinen</t>
  </si>
  <si>
    <t>Juhani Kujanpää</t>
  </si>
  <si>
    <t>60    SEMIFINAALI</t>
  </si>
  <si>
    <t>60       FINAALI</t>
  </si>
  <si>
    <t>Pentti Niukkanen</t>
  </si>
  <si>
    <t>Matti Törnroos</t>
  </si>
  <si>
    <t>Berndt Eriksson</t>
  </si>
  <si>
    <t>Tapio Mäntynen</t>
  </si>
  <si>
    <t>Gabriel Zewi</t>
  </si>
  <si>
    <t>Osmo Ruskelin</t>
  </si>
  <si>
    <t>Erkki Reinikainen</t>
  </si>
  <si>
    <t>Nils Nylund</t>
  </si>
  <si>
    <t>Pentti Vihervaara</t>
  </si>
  <si>
    <t>Pekka Lappalainen</t>
  </si>
  <si>
    <t>Kaj Blomfelt</t>
  </si>
  <si>
    <t>Pauli Ukkonen</t>
  </si>
  <si>
    <t>70  SEMIFINAALI</t>
  </si>
  <si>
    <t>Yrjö Huotari</t>
  </si>
  <si>
    <t>70   SEMIFINAALI</t>
  </si>
  <si>
    <t>70     FINAALI</t>
  </si>
  <si>
    <t>10.00</t>
  </si>
  <si>
    <t>Oiva Siitonen</t>
  </si>
  <si>
    <t>Erik Bifeldt</t>
  </si>
  <si>
    <t>Jorma Teuronen</t>
  </si>
  <si>
    <t>Waldemar Kovanko</t>
  </si>
  <si>
    <t>Ensio Lumes</t>
  </si>
  <si>
    <t>Usko Puustinen</t>
  </si>
  <si>
    <t>-0</t>
  </si>
  <si>
    <t>I</t>
  </si>
  <si>
    <t>2 voittoa</t>
  </si>
  <si>
    <t>II</t>
  </si>
  <si>
    <t>1 voittoa</t>
  </si>
  <si>
    <t>III</t>
  </si>
  <si>
    <t>0 voittoa</t>
  </si>
  <si>
    <t>Osmo Ruskelin, (Olavi Olander), Nils Nylund 1607</t>
  </si>
  <si>
    <t xml:space="preserve">Kai Tammela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</si>
</sst>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"/>
    <numFmt numFmtId="165" formatCode="dd\.mm\.yyyy"/>
    <numFmt numFmtId="166" formatCode="mm/yy"/>
    <numFmt numFmtId="167" formatCode="0_)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ill="0" applyBorder="0" applyAlignment="0" applyProtection="0"/>
    <xf numFmtId="0" fontId="0" fillId="20" borderId="1" applyNumberForma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23" borderId="8" applyNumberFormat="0" applyAlignment="0" applyProtection="0"/>
    <xf numFmtId="0" fontId="16" fillId="21" borderId="9" applyNumberFormat="0" applyAlignment="0" applyProtection="0"/>
    <xf numFmtId="44" fontId="1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0" xfId="0" applyBorder="1" applyAlignment="1">
      <alignment/>
    </xf>
    <xf numFmtId="49" fontId="19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15" xfId="0" applyNumberFormat="1" applyFont="1" applyFill="1" applyBorder="1" applyAlignment="1" applyProtection="1">
      <alignment horizontal="left"/>
      <protection/>
    </xf>
    <xf numFmtId="49" fontId="1" fillId="0" borderId="15" xfId="0" applyNumberFormat="1" applyFont="1" applyFill="1" applyBorder="1" applyAlignment="1" applyProtection="1">
      <alignment horizontal="left"/>
      <protection/>
    </xf>
    <xf numFmtId="49" fontId="1" fillId="0" borderId="16" xfId="0" applyNumberFormat="1" applyFont="1" applyFill="1" applyBorder="1" applyAlignment="1" applyProtection="1">
      <alignment horizontal="left"/>
      <protection/>
    </xf>
    <xf numFmtId="49" fontId="1" fillId="0" borderId="17" xfId="0" applyNumberFormat="1" applyFont="1" applyFill="1" applyBorder="1" applyAlignment="1" applyProtection="1">
      <alignment horizontal="left"/>
      <protection/>
    </xf>
    <xf numFmtId="49" fontId="1" fillId="0" borderId="18" xfId="0" applyNumberFormat="1" applyFont="1" applyFill="1" applyBorder="1" applyAlignment="1" applyProtection="1">
      <alignment horizontal="left"/>
      <protection/>
    </xf>
    <xf numFmtId="49" fontId="1" fillId="0" borderId="19" xfId="0" applyNumberFormat="1" applyFont="1" applyFill="1" applyBorder="1" applyAlignment="1" applyProtection="1">
      <alignment horizontal="left"/>
      <protection/>
    </xf>
    <xf numFmtId="49" fontId="1" fillId="0" borderId="20" xfId="0" applyNumberFormat="1" applyFont="1" applyFill="1" applyBorder="1" applyAlignment="1" applyProtection="1">
      <alignment horizontal="center"/>
      <protection/>
    </xf>
    <xf numFmtId="49" fontId="0" fillId="0" borderId="21" xfId="0" applyNumberFormat="1" applyFill="1" applyBorder="1" applyAlignment="1" applyProtection="1">
      <alignment horizontal="center"/>
      <protection/>
    </xf>
    <xf numFmtId="49" fontId="1" fillId="0" borderId="22" xfId="0" applyNumberFormat="1" applyFont="1" applyFill="1" applyBorder="1" applyAlignment="1" applyProtection="1">
      <alignment horizontal="center"/>
      <protection/>
    </xf>
    <xf numFmtId="49" fontId="1" fillId="0" borderId="23" xfId="0" applyNumberFormat="1" applyFont="1" applyFill="1" applyBorder="1" applyAlignment="1" applyProtection="1">
      <alignment horizontal="center"/>
      <protection/>
    </xf>
    <xf numFmtId="49" fontId="1" fillId="0" borderId="24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center"/>
      <protection/>
    </xf>
    <xf numFmtId="49" fontId="19" fillId="0" borderId="25" xfId="0" applyNumberFormat="1" applyFont="1" applyFill="1" applyBorder="1" applyAlignment="1" applyProtection="1">
      <alignment horizontal="left"/>
      <protection/>
    </xf>
    <xf numFmtId="49" fontId="20" fillId="0" borderId="26" xfId="0" applyNumberFormat="1" applyFont="1" applyFill="1" applyBorder="1" applyAlignment="1" applyProtection="1">
      <alignment horizontal="left"/>
      <protection/>
    </xf>
    <xf numFmtId="49" fontId="1" fillId="0" borderId="21" xfId="0" applyNumberFormat="1" applyFont="1" applyFill="1" applyBorder="1" applyAlignment="1" applyProtection="1">
      <alignment horizontal="center"/>
      <protection/>
    </xf>
    <xf numFmtId="49" fontId="1" fillId="0" borderId="27" xfId="0" applyNumberFormat="1" applyFont="1" applyFill="1" applyBorder="1" applyAlignment="1" applyProtection="1">
      <alignment horizontal="left"/>
      <protection/>
    </xf>
    <xf numFmtId="49" fontId="1" fillId="0" borderId="28" xfId="0" applyNumberFormat="1" applyFont="1" applyFill="1" applyBorder="1" applyAlignment="1" applyProtection="1">
      <alignment horizontal="center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1" fillId="0" borderId="29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>
      <alignment horizontal="left"/>
    </xf>
    <xf numFmtId="49" fontId="19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23" xfId="0" applyBorder="1" applyAlignment="1">
      <alignment/>
    </xf>
    <xf numFmtId="0" fontId="22" fillId="0" borderId="17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4" fillId="0" borderId="31" xfId="0" applyFont="1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25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27" fillId="0" borderId="0" xfId="0" applyFont="1" applyAlignment="1">
      <alignment/>
    </xf>
    <xf numFmtId="2" fontId="1" fillId="0" borderId="18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 applyProtection="1">
      <alignment horizontal="left" vertical="center" indent="2"/>
      <protection locked="0"/>
    </xf>
    <xf numFmtId="0" fontId="1" fillId="0" borderId="18" xfId="0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/>
    </xf>
    <xf numFmtId="0" fontId="1" fillId="0" borderId="29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24" fillId="0" borderId="18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 horizontal="left" indent="1"/>
      <protection locked="0"/>
    </xf>
    <xf numFmtId="2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8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4" fillId="0" borderId="18" xfId="0" applyFont="1" applyBorder="1" applyAlignment="1" applyProtection="1">
      <alignment horizontal="center"/>
      <protection/>
    </xf>
    <xf numFmtId="0" fontId="24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center"/>
      <protection/>
    </xf>
    <xf numFmtId="0" fontId="29" fillId="0" borderId="18" xfId="0" applyFont="1" applyBorder="1" applyAlignment="1" applyProtection="1">
      <alignment horizontal="center"/>
      <protection/>
    </xf>
    <xf numFmtId="0" fontId="27" fillId="0" borderId="18" xfId="0" applyFont="1" applyBorder="1" applyAlignment="1">
      <alignment horizontal="center"/>
    </xf>
    <xf numFmtId="0" fontId="27" fillId="0" borderId="16" xfId="0" applyNumberFormat="1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167" fontId="1" fillId="20" borderId="18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/>
    </xf>
    <xf numFmtId="0" fontId="1" fillId="0" borderId="32" xfId="0" applyNumberFormat="1" applyFont="1" applyBorder="1" applyAlignment="1">
      <alignment horizontal="center"/>
    </xf>
    <xf numFmtId="0" fontId="23" fillId="0" borderId="18" xfId="0" applyFont="1" applyFill="1" applyBorder="1" applyAlignment="1" applyProtection="1">
      <alignment horizontal="center"/>
      <protection/>
    </xf>
    <xf numFmtId="0" fontId="23" fillId="0" borderId="29" xfId="0" applyFont="1" applyFill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/>
      <protection/>
    </xf>
    <xf numFmtId="167" fontId="1" fillId="20" borderId="21" xfId="0" applyNumberFormat="1" applyFont="1" applyFill="1" applyBorder="1" applyAlignment="1" applyProtection="1">
      <alignment horizontal="center"/>
      <protection locked="0"/>
    </xf>
    <xf numFmtId="0" fontId="27" fillId="0" borderId="21" xfId="0" applyFont="1" applyBorder="1" applyAlignment="1">
      <alignment horizontal="center"/>
    </xf>
    <xf numFmtId="0" fontId="27" fillId="0" borderId="18" xfId="0" applyNumberFormat="1" applyFont="1" applyBorder="1" applyAlignment="1" applyProtection="1">
      <alignment horizontal="left"/>
      <protection/>
    </xf>
    <xf numFmtId="0" fontId="27" fillId="0" borderId="16" xfId="0" applyNumberFormat="1" applyFont="1" applyBorder="1" applyAlignment="1" applyProtection="1">
      <alignment horizontal="left"/>
      <protection/>
    </xf>
    <xf numFmtId="0" fontId="27" fillId="0" borderId="17" xfId="0" applyNumberFormat="1" applyFont="1" applyBorder="1" applyAlignment="1" applyProtection="1">
      <alignment horizontal="left"/>
      <protection/>
    </xf>
    <xf numFmtId="167" fontId="1" fillId="20" borderId="18" xfId="0" applyNumberFormat="1" applyFont="1" applyFill="1" applyBorder="1" applyAlignment="1" applyProtection="1">
      <alignment horizontal="center" vertical="center"/>
      <protection locked="0"/>
    </xf>
    <xf numFmtId="167" fontId="1" fillId="20" borderId="30" xfId="0" applyNumberFormat="1" applyFont="1" applyFill="1" applyBorder="1" applyAlignment="1" applyProtection="1">
      <alignment horizontal="center" vertical="center"/>
      <protection locked="0"/>
    </xf>
    <xf numFmtId="167" fontId="1" fillId="20" borderId="21" xfId="0" applyNumberFormat="1" applyFont="1" applyFill="1" applyBorder="1" applyAlignment="1" applyProtection="1">
      <alignment horizontal="center" vertical="center"/>
      <protection locked="0"/>
    </xf>
    <xf numFmtId="167" fontId="1" fillId="20" borderId="22" xfId="0" applyNumberFormat="1" applyFont="1" applyFill="1" applyBorder="1" applyAlignment="1" applyProtection="1">
      <alignment horizontal="center"/>
      <protection locked="0"/>
    </xf>
    <xf numFmtId="0" fontId="1" fillId="0" borderId="33" xfId="0" applyNumberFormat="1" applyFont="1" applyBorder="1" applyAlignment="1">
      <alignment horizontal="center"/>
    </xf>
    <xf numFmtId="0" fontId="23" fillId="0" borderId="31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22" fillId="0" borderId="18" xfId="0" applyFont="1" applyFill="1" applyBorder="1" applyAlignment="1" applyProtection="1">
      <alignment horizontal="center"/>
      <protection/>
    </xf>
    <xf numFmtId="0" fontId="22" fillId="22" borderId="34" xfId="0" applyFont="1" applyFill="1" applyBorder="1" applyAlignment="1" applyProtection="1">
      <alignment horizontal="center"/>
      <protection/>
    </xf>
    <xf numFmtId="0" fontId="22" fillId="22" borderId="35" xfId="0" applyFont="1" applyFill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31" fillId="0" borderId="36" xfId="0" applyFont="1" applyFill="1" applyBorder="1" applyAlignment="1" applyProtection="1">
      <alignment horizontal="left" vertical="center" indent="2"/>
      <protection locked="0"/>
    </xf>
    <xf numFmtId="0" fontId="0" fillId="0" borderId="37" xfId="0" applyBorder="1" applyAlignment="1">
      <alignment/>
    </xf>
    <xf numFmtId="0" fontId="26" fillId="0" borderId="0" xfId="0" applyFont="1" applyBorder="1" applyAlignment="1">
      <alignment horizontal="left"/>
    </xf>
    <xf numFmtId="167" fontId="1" fillId="20" borderId="18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20" borderId="18" xfId="0" applyFont="1" applyFill="1" applyBorder="1" applyAlignment="1" applyProtection="1">
      <alignment horizontal="left" indent="1"/>
      <protection locked="0"/>
    </xf>
    <xf numFmtId="0" fontId="22" fillId="22" borderId="28" xfId="0" applyFont="1" applyFill="1" applyBorder="1" applyAlignment="1" applyProtection="1">
      <alignment horizontal="left" vertical="center" indent="2"/>
      <protection/>
    </xf>
    <xf numFmtId="0" fontId="23" fillId="20" borderId="29" xfId="0" applyFont="1" applyFill="1" applyBorder="1" applyAlignment="1" applyProtection="1">
      <alignment/>
      <protection locked="0"/>
    </xf>
    <xf numFmtId="0" fontId="23" fillId="20" borderId="29" xfId="0" applyFont="1" applyFill="1" applyBorder="1" applyAlignment="1" applyProtection="1">
      <alignment horizontal="left"/>
      <protection locked="0"/>
    </xf>
    <xf numFmtId="165" fontId="23" fillId="20" borderId="16" xfId="0" applyNumberFormat="1" applyFont="1" applyFill="1" applyBorder="1" applyAlignment="1" applyProtection="1">
      <alignment horizontal="left"/>
      <protection locked="0"/>
    </xf>
    <xf numFmtId="166" fontId="23" fillId="20" borderId="29" xfId="0" applyNumberFormat="1" applyFont="1" applyFill="1" applyBorder="1" applyAlignment="1" applyProtection="1">
      <alignment/>
      <protection locked="0"/>
    </xf>
    <xf numFmtId="0" fontId="23" fillId="20" borderId="18" xfId="0" applyFont="1" applyFill="1" applyBorder="1" applyAlignment="1" applyProtection="1">
      <alignment horizontal="left" vertical="center" indent="2"/>
      <protection locked="0"/>
    </xf>
    <xf numFmtId="0" fontId="1" fillId="20" borderId="31" xfId="0" applyFont="1" applyFill="1" applyBorder="1" applyAlignment="1" applyProtection="1">
      <alignment horizontal="left" indent="1"/>
      <protection locked="0"/>
    </xf>
    <xf numFmtId="0" fontId="1" fillId="20" borderId="29" xfId="0" applyFont="1" applyFill="1" applyBorder="1" applyAlignment="1" applyProtection="1">
      <alignment horizontal="left" indent="1"/>
      <protection locked="0"/>
    </xf>
    <xf numFmtId="0" fontId="1" fillId="20" borderId="16" xfId="0" applyFont="1" applyFill="1" applyBorder="1" applyAlignment="1" applyProtection="1">
      <alignment horizontal="left" indent="1"/>
      <protection locked="0"/>
    </xf>
    <xf numFmtId="0" fontId="22" fillId="22" borderId="38" xfId="0" applyFont="1" applyFill="1" applyBorder="1" applyAlignment="1" applyProtection="1">
      <alignment horizontal="left" vertical="center" indent="2"/>
      <protection/>
    </xf>
    <xf numFmtId="0" fontId="23" fillId="20" borderId="31" xfId="0" applyFont="1" applyFill="1" applyBorder="1" applyAlignment="1" applyProtection="1">
      <alignment horizontal="left" vertical="center" indent="2"/>
      <protection locked="0"/>
    </xf>
    <xf numFmtId="0" fontId="23" fillId="20" borderId="29" xfId="0" applyFont="1" applyFill="1" applyBorder="1" applyAlignment="1" applyProtection="1">
      <alignment horizontal="left" vertical="center" indent="2"/>
      <protection locked="0"/>
    </xf>
    <xf numFmtId="0" fontId="23" fillId="20" borderId="16" xfId="0" applyFont="1" applyFill="1" applyBorder="1" applyAlignment="1" applyProtection="1">
      <alignment horizontal="left" vertical="center" indent="2"/>
      <protection locked="0"/>
    </xf>
    <xf numFmtId="0" fontId="23" fillId="20" borderId="16" xfId="0" applyFont="1" applyFill="1" applyBorder="1" applyAlignment="1" applyProtection="1">
      <alignment/>
      <protection locked="0"/>
    </xf>
    <xf numFmtId="0" fontId="23" fillId="20" borderId="16" xfId="0" applyFont="1" applyFill="1" applyBorder="1" applyAlignment="1" applyProtection="1">
      <alignment horizontal="left"/>
      <protection locked="0"/>
    </xf>
    <xf numFmtId="166" fontId="23" fillId="20" borderId="16" xfId="0" applyNumberFormat="1" applyFont="1" applyFill="1" applyBorder="1" applyAlignment="1" applyProtection="1">
      <alignment/>
      <protection locked="0"/>
    </xf>
    <xf numFmtId="166" fontId="23" fillId="20" borderId="16" xfId="0" applyNumberFormat="1" applyFont="1" applyFill="1" applyBorder="1" applyAlignment="1" applyProtection="1" quotePrefix="1">
      <alignment/>
      <protection locked="0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1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34">
      <selection activeCell="B44" sqref="B44"/>
    </sheetView>
  </sheetViews>
  <sheetFormatPr defaultColWidth="11.57421875" defaultRowHeight="15"/>
  <cols>
    <col min="1" max="1" width="11.57421875" style="0" customWidth="1"/>
    <col min="2" max="2" width="46.8515625" style="0" customWidth="1"/>
    <col min="3" max="3" width="23.421875" style="0" customWidth="1"/>
  </cols>
  <sheetData>
    <row r="2" ht="15">
      <c r="A2" s="1" t="s">
        <v>0</v>
      </c>
    </row>
    <row r="3" spans="1:4" ht="15">
      <c r="A3" s="2" t="s">
        <v>1</v>
      </c>
      <c r="B3" s="2" t="s">
        <v>2</v>
      </c>
      <c r="C3" s="3" t="s">
        <v>3</v>
      </c>
      <c r="D3" s="2">
        <v>4198</v>
      </c>
    </row>
    <row r="4" spans="1:4" ht="15">
      <c r="A4" s="2" t="s">
        <v>4</v>
      </c>
      <c r="B4" s="2" t="s">
        <v>5</v>
      </c>
      <c r="C4" s="3" t="s">
        <v>6</v>
      </c>
      <c r="D4" s="2">
        <v>4152</v>
      </c>
    </row>
    <row r="5" spans="1:4" ht="15">
      <c r="A5" s="2" t="s">
        <v>7</v>
      </c>
      <c r="B5" s="2" t="s">
        <v>8</v>
      </c>
      <c r="C5" s="3" t="s">
        <v>9</v>
      </c>
      <c r="D5" s="2">
        <v>4114</v>
      </c>
    </row>
    <row r="6" spans="1:4" ht="15">
      <c r="A6" s="2" t="s">
        <v>10</v>
      </c>
      <c r="B6" s="2" t="s">
        <v>11</v>
      </c>
      <c r="C6" s="3" t="s">
        <v>12</v>
      </c>
      <c r="D6" s="2">
        <v>3997</v>
      </c>
    </row>
    <row r="7" spans="1:4" ht="15">
      <c r="A7" s="4" t="s">
        <v>13</v>
      </c>
      <c r="B7" s="5" t="s">
        <v>14</v>
      </c>
      <c r="C7" s="3" t="s">
        <v>15</v>
      </c>
      <c r="D7" s="2">
        <v>3980</v>
      </c>
    </row>
    <row r="8" spans="1:4" ht="15">
      <c r="A8" s="6" t="s">
        <v>16</v>
      </c>
      <c r="B8" s="7"/>
      <c r="C8" s="8"/>
      <c r="D8" s="7"/>
    </row>
    <row r="9" spans="1:4" ht="15">
      <c r="A9" s="2" t="s">
        <v>7</v>
      </c>
      <c r="B9" s="2" t="s">
        <v>17</v>
      </c>
      <c r="C9" s="3" t="s">
        <v>18</v>
      </c>
      <c r="D9" s="2">
        <v>4080</v>
      </c>
    </row>
    <row r="10" spans="1:4" ht="15">
      <c r="A10" s="2" t="s">
        <v>19</v>
      </c>
      <c r="B10" s="2" t="s">
        <v>20</v>
      </c>
      <c r="C10" s="3" t="s">
        <v>21</v>
      </c>
      <c r="D10" s="2">
        <v>4013</v>
      </c>
    </row>
    <row r="11" spans="1:4" ht="15">
      <c r="A11" s="2" t="s">
        <v>22</v>
      </c>
      <c r="B11" s="2" t="s">
        <v>23</v>
      </c>
      <c r="C11" s="3" t="s">
        <v>24</v>
      </c>
      <c r="D11" s="2">
        <v>3951</v>
      </c>
    </row>
    <row r="12" spans="1:4" ht="15">
      <c r="A12" s="2" t="s">
        <v>25</v>
      </c>
      <c r="B12" s="2" t="s">
        <v>26</v>
      </c>
      <c r="C12" s="3" t="s">
        <v>27</v>
      </c>
      <c r="D12" s="2">
        <v>3837</v>
      </c>
    </row>
    <row r="13" spans="1:4" ht="15">
      <c r="A13" s="2" t="s">
        <v>28</v>
      </c>
      <c r="B13" s="2" t="s">
        <v>29</v>
      </c>
      <c r="C13" s="3" t="s">
        <v>30</v>
      </c>
      <c r="D13" s="2">
        <v>3815</v>
      </c>
    </row>
    <row r="14" spans="1:4" ht="15">
      <c r="A14" s="2" t="s">
        <v>31</v>
      </c>
      <c r="B14" s="2" t="s">
        <v>32</v>
      </c>
      <c r="C14" s="3" t="s">
        <v>33</v>
      </c>
      <c r="D14" s="2">
        <v>3753</v>
      </c>
    </row>
    <row r="15" spans="1:4" ht="15">
      <c r="A15" s="2" t="s">
        <v>34</v>
      </c>
      <c r="B15" s="2" t="s">
        <v>35</v>
      </c>
      <c r="C15" s="3" t="s">
        <v>36</v>
      </c>
      <c r="D15" s="2">
        <v>3751</v>
      </c>
    </row>
    <row r="16" spans="1:4" ht="15">
      <c r="A16" s="2" t="s">
        <v>37</v>
      </c>
      <c r="B16" s="2" t="s">
        <v>38</v>
      </c>
      <c r="C16" s="3" t="s">
        <v>39</v>
      </c>
      <c r="D16" s="2">
        <v>3707</v>
      </c>
    </row>
    <row r="17" spans="1:4" ht="15">
      <c r="A17" s="7" t="s">
        <v>40</v>
      </c>
      <c r="B17" s="7" t="s">
        <v>41</v>
      </c>
      <c r="C17" s="8" t="s">
        <v>42</v>
      </c>
      <c r="D17" s="7">
        <v>3655</v>
      </c>
    </row>
    <row r="18" spans="1:4" ht="15">
      <c r="A18" s="2" t="s">
        <v>43</v>
      </c>
      <c r="B18" s="2" t="s">
        <v>44</v>
      </c>
      <c r="C18" s="3" t="s">
        <v>45</v>
      </c>
      <c r="D18" s="2">
        <v>3397</v>
      </c>
    </row>
    <row r="19" spans="1:4" ht="15">
      <c r="A19" s="2" t="s">
        <v>46</v>
      </c>
      <c r="B19" s="2" t="s">
        <v>47</v>
      </c>
      <c r="C19" s="3" t="s">
        <v>48</v>
      </c>
      <c r="D19" s="2">
        <v>3385</v>
      </c>
    </row>
    <row r="20" spans="1:4" ht="15">
      <c r="A20" s="2" t="s">
        <v>49</v>
      </c>
      <c r="B20" s="2" t="s">
        <v>50</v>
      </c>
      <c r="C20" s="3" t="s">
        <v>51</v>
      </c>
      <c r="D20" s="2">
        <v>3291</v>
      </c>
    </row>
    <row r="21" spans="1:4" ht="15">
      <c r="A21" s="2" t="s">
        <v>52</v>
      </c>
      <c r="B21" s="2" t="s">
        <v>53</v>
      </c>
      <c r="C21" s="3" t="s">
        <v>54</v>
      </c>
      <c r="D21" s="2">
        <v>3162</v>
      </c>
    </row>
    <row r="22" spans="1:4" ht="15">
      <c r="A22" s="9" t="s">
        <v>55</v>
      </c>
      <c r="B22" s="2"/>
      <c r="C22" s="3"/>
      <c r="D22" s="2"/>
    </row>
    <row r="23" spans="1:4" ht="15">
      <c r="A23" s="2" t="s">
        <v>22</v>
      </c>
      <c r="B23" s="2" t="s">
        <v>56</v>
      </c>
      <c r="C23" s="3" t="s">
        <v>57</v>
      </c>
      <c r="D23" s="2">
        <v>3933</v>
      </c>
    </row>
    <row r="24" spans="1:4" ht="15">
      <c r="A24" s="2" t="s">
        <v>25</v>
      </c>
      <c r="B24" s="2" t="s">
        <v>58</v>
      </c>
      <c r="C24" s="3" t="s">
        <v>59</v>
      </c>
      <c r="D24" s="2">
        <v>3834</v>
      </c>
    </row>
    <row r="25" spans="1:4" ht="15">
      <c r="A25" s="2" t="s">
        <v>31</v>
      </c>
      <c r="B25" s="2" t="s">
        <v>32</v>
      </c>
      <c r="C25" s="3" t="s">
        <v>33</v>
      </c>
      <c r="D25" s="2">
        <v>3753</v>
      </c>
    </row>
    <row r="26" spans="1:4" ht="15">
      <c r="A26" s="2" t="s">
        <v>37</v>
      </c>
      <c r="B26" s="2" t="s">
        <v>60</v>
      </c>
      <c r="C26" s="3" t="s">
        <v>61</v>
      </c>
      <c r="D26" s="2">
        <v>3712</v>
      </c>
    </row>
    <row r="27" spans="1:4" ht="15">
      <c r="A27" s="2" t="s">
        <v>46</v>
      </c>
      <c r="B27" s="2" t="s">
        <v>62</v>
      </c>
      <c r="C27" s="3" t="s">
        <v>63</v>
      </c>
      <c r="D27" s="2">
        <v>3674</v>
      </c>
    </row>
    <row r="28" spans="1:4" ht="15">
      <c r="A28" s="2" t="s">
        <v>40</v>
      </c>
      <c r="B28" s="2" t="s">
        <v>64</v>
      </c>
      <c r="C28" s="3" t="s">
        <v>65</v>
      </c>
      <c r="D28" s="2">
        <v>3580</v>
      </c>
    </row>
    <row r="29" spans="1:4" ht="15">
      <c r="A29" s="2" t="s">
        <v>66</v>
      </c>
      <c r="B29" s="2" t="s">
        <v>67</v>
      </c>
      <c r="C29" s="3" t="s">
        <v>68</v>
      </c>
      <c r="D29" s="2">
        <v>3550</v>
      </c>
    </row>
    <row r="30" spans="1:4" ht="15">
      <c r="A30" s="2" t="s">
        <v>69</v>
      </c>
      <c r="B30" s="2" t="s">
        <v>70</v>
      </c>
      <c r="C30" s="3" t="s">
        <v>71</v>
      </c>
      <c r="D30" s="2">
        <v>3506</v>
      </c>
    </row>
    <row r="31" spans="1:4" ht="15">
      <c r="A31" s="2" t="s">
        <v>13</v>
      </c>
      <c r="B31" s="2" t="s">
        <v>72</v>
      </c>
      <c r="C31" s="3" t="s">
        <v>73</v>
      </c>
      <c r="D31" s="2">
        <v>3394</v>
      </c>
    </row>
    <row r="32" spans="1:4" ht="15">
      <c r="A32" s="2" t="s">
        <v>74</v>
      </c>
      <c r="B32" s="2" t="s">
        <v>47</v>
      </c>
      <c r="C32" s="3" t="s">
        <v>48</v>
      </c>
      <c r="D32" s="2">
        <v>3386</v>
      </c>
    </row>
    <row r="33" spans="1:4" ht="15">
      <c r="A33" s="2" t="s">
        <v>75</v>
      </c>
      <c r="B33" s="2" t="s">
        <v>76</v>
      </c>
      <c r="C33" s="3" t="s">
        <v>77</v>
      </c>
      <c r="D33" s="2">
        <v>3348</v>
      </c>
    </row>
    <row r="34" spans="1:4" ht="15">
      <c r="A34" s="2" t="s">
        <v>78</v>
      </c>
      <c r="B34" s="2" t="s">
        <v>79</v>
      </c>
      <c r="C34" s="3" t="s">
        <v>80</v>
      </c>
      <c r="D34" s="2">
        <v>3258</v>
      </c>
    </row>
    <row r="35" spans="1:4" ht="15">
      <c r="A35" s="2" t="s">
        <v>81</v>
      </c>
      <c r="B35" s="2" t="s">
        <v>82</v>
      </c>
      <c r="C35" s="3" t="s">
        <v>83</v>
      </c>
      <c r="D35" s="2">
        <v>3255</v>
      </c>
    </row>
    <row r="36" spans="1:4" ht="15">
      <c r="A36" s="2" t="s">
        <v>84</v>
      </c>
      <c r="B36" s="2" t="s">
        <v>85</v>
      </c>
      <c r="C36" s="3" t="s">
        <v>86</v>
      </c>
      <c r="D36" s="2">
        <v>2930</v>
      </c>
    </row>
    <row r="37" spans="1:4" ht="15">
      <c r="A37" s="9" t="s">
        <v>87</v>
      </c>
      <c r="B37" s="2"/>
      <c r="C37" s="3"/>
      <c r="D37" s="2"/>
    </row>
    <row r="38" spans="1:4" ht="15">
      <c r="A38" s="2" t="s">
        <v>22</v>
      </c>
      <c r="B38" s="2" t="s">
        <v>88</v>
      </c>
      <c r="C38" s="3" t="s">
        <v>89</v>
      </c>
      <c r="D38" s="2">
        <v>3463</v>
      </c>
    </row>
    <row r="39" spans="1:4" ht="15">
      <c r="A39" s="2" t="s">
        <v>90</v>
      </c>
      <c r="B39" s="2" t="s">
        <v>91</v>
      </c>
      <c r="C39" s="3" t="s">
        <v>92</v>
      </c>
      <c r="D39" s="2">
        <v>3445</v>
      </c>
    </row>
    <row r="40" spans="1:4" ht="15">
      <c r="A40" s="2" t="s">
        <v>93</v>
      </c>
      <c r="B40" s="2" t="s">
        <v>94</v>
      </c>
      <c r="C40" s="3" t="s">
        <v>95</v>
      </c>
      <c r="D40" s="2">
        <v>3195</v>
      </c>
    </row>
    <row r="41" spans="1:4" ht="15">
      <c r="A41" s="2" t="s">
        <v>13</v>
      </c>
      <c r="B41" s="2" t="s">
        <v>96</v>
      </c>
      <c r="C41" s="3" t="s">
        <v>97</v>
      </c>
      <c r="D41" s="2">
        <v>3177</v>
      </c>
    </row>
    <row r="42" spans="1:4" ht="15">
      <c r="A42" s="2" t="s">
        <v>46</v>
      </c>
      <c r="B42" s="2" t="s">
        <v>98</v>
      </c>
      <c r="C42" s="3" t="s">
        <v>99</v>
      </c>
      <c r="D42" s="2">
        <v>3040</v>
      </c>
    </row>
    <row r="43" spans="1:4" ht="15">
      <c r="A43" s="2" t="s">
        <v>100</v>
      </c>
      <c r="B43" s="2" t="s">
        <v>101</v>
      </c>
      <c r="C43" s="3" t="s">
        <v>102</v>
      </c>
      <c r="D43" s="2">
        <v>3003</v>
      </c>
    </row>
    <row r="44" spans="1:4" ht="15">
      <c r="A44" s="2" t="s">
        <v>103</v>
      </c>
      <c r="B44" s="113" t="s">
        <v>281</v>
      </c>
      <c r="C44" s="3" t="s">
        <v>104</v>
      </c>
      <c r="D44" s="2">
        <v>2949</v>
      </c>
    </row>
    <row r="45" spans="1:4" ht="15">
      <c r="A45" s="9" t="s">
        <v>105</v>
      </c>
      <c r="B45" s="2"/>
      <c r="C45" s="3"/>
      <c r="D45" s="2"/>
    </row>
    <row r="46" spans="1:4" ht="15">
      <c r="A46" s="2" t="s">
        <v>22</v>
      </c>
      <c r="B46" s="2" t="s">
        <v>106</v>
      </c>
      <c r="C46" s="3" t="s">
        <v>107</v>
      </c>
      <c r="D46" s="2">
        <v>2872</v>
      </c>
    </row>
    <row r="47" spans="1:4" ht="15">
      <c r="A47" s="7" t="s">
        <v>93</v>
      </c>
      <c r="B47" s="7" t="s">
        <v>108</v>
      </c>
      <c r="C47" s="8" t="s">
        <v>109</v>
      </c>
      <c r="D47" s="7">
        <v>2834</v>
      </c>
    </row>
    <row r="48" spans="1:4" ht="15">
      <c r="A48" s="2" t="s">
        <v>46</v>
      </c>
      <c r="B48" s="2" t="s">
        <v>110</v>
      </c>
      <c r="C48" s="3" t="s">
        <v>111</v>
      </c>
      <c r="D48" s="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4" sqref="D24"/>
    </sheetView>
  </sheetViews>
  <sheetFormatPr defaultColWidth="9.140625" defaultRowHeight="15"/>
  <sheetData>
    <row r="1" spans="1:5" ht="18">
      <c r="A1" s="10"/>
      <c r="B1" s="11" t="s">
        <v>112</v>
      </c>
      <c r="C1" s="11"/>
      <c r="D1" s="12"/>
      <c r="E1" s="12"/>
    </row>
    <row r="2" spans="1:5" ht="15.75">
      <c r="A2" s="12"/>
      <c r="B2" s="13" t="s">
        <v>113</v>
      </c>
      <c r="C2" s="14"/>
      <c r="D2" s="12"/>
      <c r="E2" s="12"/>
    </row>
    <row r="3" spans="1:5" ht="15">
      <c r="A3" s="15"/>
      <c r="B3" s="16"/>
      <c r="C3" s="17"/>
      <c r="D3" s="12"/>
      <c r="E3" s="12"/>
    </row>
    <row r="4" spans="1:5" ht="15">
      <c r="A4" s="18"/>
      <c r="B4" s="18" t="s">
        <v>114</v>
      </c>
      <c r="C4" s="19"/>
      <c r="D4" s="12"/>
      <c r="E4" s="12"/>
    </row>
    <row r="5" spans="1:5" ht="15">
      <c r="A5" s="18" t="s">
        <v>115</v>
      </c>
      <c r="B5" s="18" t="s">
        <v>1</v>
      </c>
      <c r="C5" s="20"/>
      <c r="D5" s="12"/>
      <c r="E5" s="12"/>
    </row>
    <row r="6" spans="1:5" ht="15">
      <c r="A6" s="18" t="s">
        <v>116</v>
      </c>
      <c r="B6" s="18"/>
      <c r="C6" s="21"/>
      <c r="D6" s="20" t="s">
        <v>115</v>
      </c>
      <c r="E6" s="12"/>
    </row>
    <row r="7" spans="1:5" ht="15">
      <c r="A7" s="18" t="s">
        <v>117</v>
      </c>
      <c r="B7" s="18"/>
      <c r="C7" s="22"/>
      <c r="D7" s="21" t="s">
        <v>118</v>
      </c>
      <c r="E7" s="19"/>
    </row>
    <row r="8" spans="1:5" ht="15">
      <c r="A8" s="18" t="s">
        <v>119</v>
      </c>
      <c r="B8" s="18" t="s">
        <v>10</v>
      </c>
      <c r="C8" s="23"/>
      <c r="D8" s="24"/>
      <c r="E8" s="22" t="s">
        <v>120</v>
      </c>
    </row>
    <row r="9" spans="1:5" ht="15">
      <c r="A9" s="18" t="s">
        <v>120</v>
      </c>
      <c r="B9" s="18" t="s">
        <v>7</v>
      </c>
      <c r="C9" s="20" t="s">
        <v>120</v>
      </c>
      <c r="D9" s="24"/>
      <c r="E9" s="21" t="s">
        <v>121</v>
      </c>
    </row>
    <row r="10" spans="1:5" ht="15">
      <c r="A10" s="18" t="s">
        <v>122</v>
      </c>
      <c r="B10" s="18" t="s">
        <v>34</v>
      </c>
      <c r="C10" s="21" t="s">
        <v>118</v>
      </c>
      <c r="D10" s="22" t="s">
        <v>120</v>
      </c>
      <c r="E10" s="19"/>
    </row>
    <row r="11" spans="1:5" ht="15">
      <c r="A11" s="18" t="s">
        <v>123</v>
      </c>
      <c r="B11" s="18"/>
      <c r="C11" s="22"/>
      <c r="D11" s="21" t="s">
        <v>124</v>
      </c>
      <c r="E11" s="12"/>
    </row>
    <row r="12" spans="1:5" ht="15">
      <c r="A12" s="18" t="s">
        <v>125</v>
      </c>
      <c r="B12" s="18" t="s">
        <v>4</v>
      </c>
      <c r="C12" s="23"/>
      <c r="D12" s="12"/>
      <c r="E12" s="12"/>
    </row>
    <row r="14" spans="1:5" ht="18">
      <c r="A14" s="12"/>
      <c r="B14" s="11" t="s">
        <v>112</v>
      </c>
      <c r="C14" s="11"/>
      <c r="D14" s="12"/>
      <c r="E14" s="12"/>
    </row>
    <row r="15" spans="1:5" ht="15.75">
      <c r="A15" s="12"/>
      <c r="B15" s="13" t="s">
        <v>126</v>
      </c>
      <c r="C15" s="14"/>
      <c r="D15" s="12"/>
      <c r="E15" s="12"/>
    </row>
    <row r="16" spans="1:5" ht="15">
      <c r="A16" s="15"/>
      <c r="B16" s="16"/>
      <c r="C16" s="17"/>
      <c r="D16" s="12"/>
      <c r="E16" s="12"/>
    </row>
    <row r="17" spans="1:5" ht="15">
      <c r="A17" s="18"/>
      <c r="B17" s="18" t="s">
        <v>114</v>
      </c>
      <c r="C17" s="19"/>
      <c r="D17" s="12"/>
      <c r="E17" s="12"/>
    </row>
    <row r="18" spans="1:5" ht="15">
      <c r="A18" s="18" t="s">
        <v>115</v>
      </c>
      <c r="B18" s="18" t="s">
        <v>22</v>
      </c>
      <c r="C18" s="20"/>
      <c r="D18" s="12"/>
      <c r="E18" s="12"/>
    </row>
    <row r="19" spans="1:5" ht="15">
      <c r="A19" s="18" t="s">
        <v>116</v>
      </c>
      <c r="B19" s="18"/>
      <c r="C19" s="21"/>
      <c r="D19" s="20" t="s">
        <v>115</v>
      </c>
      <c r="E19" s="12"/>
    </row>
    <row r="20" spans="1:5" ht="15">
      <c r="A20" s="18" t="s">
        <v>117</v>
      </c>
      <c r="B20" s="18" t="s">
        <v>127</v>
      </c>
      <c r="C20" s="22" t="s">
        <v>119</v>
      </c>
      <c r="D20" s="21" t="s">
        <v>118</v>
      </c>
      <c r="E20" s="19"/>
    </row>
    <row r="21" spans="1:6" ht="15">
      <c r="A21" s="18" t="s">
        <v>119</v>
      </c>
      <c r="B21" s="18" t="s">
        <v>34</v>
      </c>
      <c r="C21" s="23" t="s">
        <v>124</v>
      </c>
      <c r="D21" s="24"/>
      <c r="E21" s="20" t="s">
        <v>125</v>
      </c>
      <c r="F21" s="10"/>
    </row>
    <row r="22" spans="1:6" ht="15">
      <c r="A22" s="18" t="s">
        <v>120</v>
      </c>
      <c r="B22" s="18" t="s">
        <v>93</v>
      </c>
      <c r="C22" s="20" t="s">
        <v>120</v>
      </c>
      <c r="D22" s="24"/>
      <c r="E22" s="25" t="s">
        <v>121</v>
      </c>
      <c r="F22" s="10"/>
    </row>
    <row r="23" spans="1:5" ht="15">
      <c r="A23" s="18" t="s">
        <v>122</v>
      </c>
      <c r="B23" s="18" t="s">
        <v>103</v>
      </c>
      <c r="C23" s="21" t="s">
        <v>118</v>
      </c>
      <c r="D23" s="22" t="s">
        <v>125</v>
      </c>
      <c r="E23" s="19"/>
    </row>
    <row r="24" spans="1:5" ht="15">
      <c r="A24" s="18" t="s">
        <v>123</v>
      </c>
      <c r="B24" s="18" t="s">
        <v>46</v>
      </c>
      <c r="C24" s="22" t="s">
        <v>125</v>
      </c>
      <c r="D24" s="25" t="s">
        <v>118</v>
      </c>
      <c r="E24" s="12"/>
    </row>
    <row r="25" spans="1:5" ht="15">
      <c r="A25" s="18" t="s">
        <v>125</v>
      </c>
      <c r="B25" s="18" t="s">
        <v>128</v>
      </c>
      <c r="C25" s="23" t="s">
        <v>118</v>
      </c>
      <c r="D25" s="12"/>
      <c r="E25" s="12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E51" sqref="E51"/>
    </sheetView>
  </sheetViews>
  <sheetFormatPr defaultColWidth="9.140625" defaultRowHeight="15"/>
  <sheetData>
    <row r="1" spans="1:5" ht="18">
      <c r="A1" s="24"/>
      <c r="B1" s="11" t="s">
        <v>112</v>
      </c>
      <c r="C1" s="26"/>
      <c r="D1" s="19"/>
      <c r="E1" s="12"/>
    </row>
    <row r="2" spans="1:5" ht="15.75">
      <c r="A2" s="24"/>
      <c r="B2" s="13" t="s">
        <v>129</v>
      </c>
      <c r="C2" s="27"/>
      <c r="D2" s="19"/>
      <c r="E2" s="12"/>
    </row>
    <row r="3" spans="1:4" ht="15">
      <c r="A3" s="15"/>
      <c r="B3" s="16"/>
      <c r="C3" s="17"/>
      <c r="D3" s="12"/>
    </row>
    <row r="4" spans="1:5" ht="15">
      <c r="A4" s="18"/>
      <c r="B4" s="18" t="s">
        <v>114</v>
      </c>
      <c r="C4" s="19"/>
      <c r="D4" s="12"/>
      <c r="E4" s="12"/>
    </row>
    <row r="5" spans="1:4" ht="15">
      <c r="A5" s="18" t="s">
        <v>115</v>
      </c>
      <c r="B5" s="18" t="s">
        <v>7</v>
      </c>
      <c r="C5" s="20"/>
      <c r="D5" s="12"/>
    </row>
    <row r="6" spans="1:5" ht="15">
      <c r="A6" s="18" t="s">
        <v>116</v>
      </c>
      <c r="B6" s="18"/>
      <c r="C6" s="28"/>
      <c r="D6" s="20" t="s">
        <v>115</v>
      </c>
      <c r="E6" s="12"/>
    </row>
    <row r="7" spans="1:5" ht="15">
      <c r="A7" s="18" t="s">
        <v>117</v>
      </c>
      <c r="B7" s="18" t="s">
        <v>37</v>
      </c>
      <c r="C7" s="22" t="s">
        <v>117</v>
      </c>
      <c r="D7" s="28" t="s">
        <v>118</v>
      </c>
      <c r="E7" s="19"/>
    </row>
    <row r="8" spans="1:5" ht="15">
      <c r="A8" s="18" t="s">
        <v>119</v>
      </c>
      <c r="B8" s="18" t="s">
        <v>46</v>
      </c>
      <c r="C8" s="23" t="s">
        <v>118</v>
      </c>
      <c r="D8" s="24"/>
      <c r="E8" s="20" t="s">
        <v>115</v>
      </c>
    </row>
    <row r="9" spans="1:5" ht="15">
      <c r="A9" s="18" t="s">
        <v>120</v>
      </c>
      <c r="B9" s="18" t="s">
        <v>130</v>
      </c>
      <c r="C9" s="20" t="s">
        <v>122</v>
      </c>
      <c r="D9" s="24"/>
      <c r="E9" s="28" t="s">
        <v>121</v>
      </c>
    </row>
    <row r="10" spans="1:5" ht="15">
      <c r="A10" s="18" t="s">
        <v>122</v>
      </c>
      <c r="B10" s="18" t="s">
        <v>49</v>
      </c>
      <c r="C10" s="28" t="s">
        <v>121</v>
      </c>
      <c r="D10" s="22" t="s">
        <v>125</v>
      </c>
      <c r="E10" s="29"/>
    </row>
    <row r="11" spans="1:5" ht="15">
      <c r="A11" s="18" t="s">
        <v>123</v>
      </c>
      <c r="B11" s="18" t="s">
        <v>52</v>
      </c>
      <c r="C11" s="22" t="s">
        <v>125</v>
      </c>
      <c r="D11" s="23" t="s">
        <v>124</v>
      </c>
      <c r="E11" s="24"/>
    </row>
    <row r="12" spans="1:5" ht="15">
      <c r="A12" s="18" t="s">
        <v>125</v>
      </c>
      <c r="B12" s="18" t="s">
        <v>25</v>
      </c>
      <c r="C12" s="23" t="s">
        <v>121</v>
      </c>
      <c r="D12" s="12"/>
      <c r="E12" s="24"/>
    </row>
    <row r="13" spans="1:5" ht="15">
      <c r="A13" s="16"/>
      <c r="B13" s="16"/>
      <c r="C13" s="12"/>
      <c r="D13" s="12"/>
      <c r="E13" s="30" t="s">
        <v>115</v>
      </c>
    </row>
    <row r="14" spans="1:5" ht="15">
      <c r="A14" s="18" t="s">
        <v>131</v>
      </c>
      <c r="B14" s="18" t="s">
        <v>22</v>
      </c>
      <c r="C14" s="20"/>
      <c r="D14" s="12"/>
      <c r="E14" s="31" t="s">
        <v>121</v>
      </c>
    </row>
    <row r="15" spans="1:5" ht="15">
      <c r="A15" s="18" t="s">
        <v>132</v>
      </c>
      <c r="B15" s="18"/>
      <c r="C15" s="28"/>
      <c r="D15" s="20" t="s">
        <v>133</v>
      </c>
      <c r="E15" s="24"/>
    </row>
    <row r="16" spans="1:5" ht="15">
      <c r="A16" s="18" t="s">
        <v>134</v>
      </c>
      <c r="B16" s="18" t="s">
        <v>28</v>
      </c>
      <c r="C16" s="22" t="s">
        <v>134</v>
      </c>
      <c r="D16" s="28" t="s">
        <v>118</v>
      </c>
      <c r="E16" s="29"/>
    </row>
    <row r="17" spans="1:5" ht="15">
      <c r="A17" s="18" t="s">
        <v>135</v>
      </c>
      <c r="B17" s="18" t="s">
        <v>34</v>
      </c>
      <c r="C17" s="23" t="s">
        <v>121</v>
      </c>
      <c r="D17" s="24"/>
      <c r="E17" s="22" t="s">
        <v>131</v>
      </c>
    </row>
    <row r="18" spans="1:5" ht="15">
      <c r="A18" s="18" t="s">
        <v>136</v>
      </c>
      <c r="B18" s="18" t="s">
        <v>43</v>
      </c>
      <c r="C18" s="20" t="s">
        <v>136</v>
      </c>
      <c r="D18" s="24"/>
      <c r="E18" s="23" t="s">
        <v>124</v>
      </c>
    </row>
    <row r="19" spans="1:5" ht="15">
      <c r="A19" s="18" t="s">
        <v>137</v>
      </c>
      <c r="B19" s="18" t="s">
        <v>40</v>
      </c>
      <c r="C19" s="28" t="s">
        <v>118</v>
      </c>
      <c r="D19" s="22" t="s">
        <v>138</v>
      </c>
      <c r="E19" s="19"/>
    </row>
    <row r="20" spans="1:5" ht="15">
      <c r="A20" s="18" t="s">
        <v>139</v>
      </c>
      <c r="B20" s="18"/>
      <c r="C20" s="22"/>
      <c r="D20" s="23" t="s">
        <v>118</v>
      </c>
      <c r="E20" s="12"/>
    </row>
    <row r="21" spans="1:5" ht="15">
      <c r="A21" s="18" t="s">
        <v>138</v>
      </c>
      <c r="B21" s="32" t="s">
        <v>19</v>
      </c>
      <c r="C21" s="33"/>
      <c r="D21" s="33"/>
      <c r="E21" s="12"/>
    </row>
    <row r="23" spans="1:5" ht="18">
      <c r="A23" s="24"/>
      <c r="B23" s="11" t="s">
        <v>112</v>
      </c>
      <c r="C23" s="26"/>
      <c r="D23" s="19"/>
      <c r="E23" s="12"/>
    </row>
    <row r="24" spans="1:5" ht="15.75">
      <c r="A24" s="24"/>
      <c r="B24" s="13" t="s">
        <v>140</v>
      </c>
      <c r="C24" s="27"/>
      <c r="D24" s="19"/>
      <c r="E24" s="12"/>
    </row>
    <row r="25" spans="1:4" ht="15">
      <c r="A25" s="15"/>
      <c r="B25" s="16"/>
      <c r="C25" s="17"/>
      <c r="D25" s="12"/>
    </row>
    <row r="26" spans="1:5" ht="15">
      <c r="A26" s="18"/>
      <c r="B26" s="18" t="s">
        <v>114</v>
      </c>
      <c r="C26" s="19"/>
      <c r="D26" s="12"/>
      <c r="E26" s="12"/>
    </row>
    <row r="27" spans="1:4" ht="15">
      <c r="A27" s="18" t="s">
        <v>115</v>
      </c>
      <c r="B27" s="18" t="s">
        <v>22</v>
      </c>
      <c r="C27" s="20"/>
      <c r="D27" s="12"/>
    </row>
    <row r="28" spans="1:5" ht="15">
      <c r="A28" s="18" t="s">
        <v>116</v>
      </c>
      <c r="B28" s="18"/>
      <c r="C28" s="28"/>
      <c r="D28" s="20" t="s">
        <v>115</v>
      </c>
      <c r="E28" s="12"/>
    </row>
    <row r="29" spans="1:5" ht="15">
      <c r="A29" s="18" t="s">
        <v>117</v>
      </c>
      <c r="B29" s="18" t="s">
        <v>141</v>
      </c>
      <c r="C29" s="22" t="s">
        <v>117</v>
      </c>
      <c r="D29" s="28" t="s">
        <v>118</v>
      </c>
      <c r="E29" s="19"/>
    </row>
    <row r="30" spans="1:5" ht="15">
      <c r="A30" s="18" t="s">
        <v>119</v>
      </c>
      <c r="B30" s="18" t="s">
        <v>78</v>
      </c>
      <c r="C30" s="23" t="s">
        <v>118</v>
      </c>
      <c r="D30" s="24"/>
      <c r="E30" s="20" t="s">
        <v>115</v>
      </c>
    </row>
    <row r="31" spans="1:5" ht="15">
      <c r="A31" s="18" t="s">
        <v>120</v>
      </c>
      <c r="B31" s="18" t="s">
        <v>40</v>
      </c>
      <c r="C31" s="20" t="s">
        <v>120</v>
      </c>
      <c r="D31" s="24"/>
      <c r="E31" s="28" t="s">
        <v>118</v>
      </c>
    </row>
    <row r="32" spans="1:5" ht="15">
      <c r="A32" s="18" t="s">
        <v>122</v>
      </c>
      <c r="B32" s="18" t="s">
        <v>74</v>
      </c>
      <c r="C32" s="28" t="s">
        <v>118</v>
      </c>
      <c r="D32" s="22" t="s">
        <v>125</v>
      </c>
      <c r="E32" s="29"/>
    </row>
    <row r="33" spans="1:5" ht="15">
      <c r="A33" s="18" t="s">
        <v>123</v>
      </c>
      <c r="B33" s="18" t="s">
        <v>52</v>
      </c>
      <c r="C33" s="22" t="s">
        <v>125</v>
      </c>
      <c r="D33" s="23" t="s">
        <v>118</v>
      </c>
      <c r="E33" s="24"/>
    </row>
    <row r="34" spans="1:5" ht="15">
      <c r="A34" s="18" t="s">
        <v>125</v>
      </c>
      <c r="B34" s="18" t="s">
        <v>37</v>
      </c>
      <c r="C34" s="23" t="s">
        <v>118</v>
      </c>
      <c r="D34" s="12"/>
      <c r="E34" s="24"/>
    </row>
    <row r="35" spans="1:5" ht="15">
      <c r="A35" s="16"/>
      <c r="B35" s="16"/>
      <c r="C35" s="12"/>
      <c r="D35" s="12"/>
      <c r="E35" s="30" t="s">
        <v>115</v>
      </c>
    </row>
    <row r="36" spans="1:5" ht="15">
      <c r="A36" s="18" t="s">
        <v>131</v>
      </c>
      <c r="B36" s="18" t="s">
        <v>130</v>
      </c>
      <c r="C36" s="20" t="s">
        <v>131</v>
      </c>
      <c r="D36" s="12"/>
      <c r="E36" s="31" t="s">
        <v>121</v>
      </c>
    </row>
    <row r="37" spans="1:5" ht="15">
      <c r="A37" s="18" t="s">
        <v>132</v>
      </c>
      <c r="B37" s="18" t="s">
        <v>81</v>
      </c>
      <c r="C37" s="28" t="s">
        <v>118</v>
      </c>
      <c r="D37" s="20" t="s">
        <v>131</v>
      </c>
      <c r="E37" s="24"/>
    </row>
    <row r="38" spans="1:5" ht="15">
      <c r="A38" s="18" t="s">
        <v>134</v>
      </c>
      <c r="B38" s="18" t="s">
        <v>46</v>
      </c>
      <c r="C38" s="22" t="s">
        <v>135</v>
      </c>
      <c r="D38" s="28" t="s">
        <v>118</v>
      </c>
      <c r="E38" s="29"/>
    </row>
    <row r="39" spans="1:5" ht="15">
      <c r="A39" s="18" t="s">
        <v>135</v>
      </c>
      <c r="B39" s="18" t="s">
        <v>34</v>
      </c>
      <c r="C39" s="23" t="s">
        <v>124</v>
      </c>
      <c r="D39" s="24"/>
      <c r="E39" s="22" t="s">
        <v>131</v>
      </c>
    </row>
    <row r="40" spans="1:5" ht="15">
      <c r="A40" s="18" t="s">
        <v>136</v>
      </c>
      <c r="B40" s="18" t="s">
        <v>142</v>
      </c>
      <c r="C40" s="20" t="s">
        <v>136</v>
      </c>
      <c r="D40" s="24"/>
      <c r="E40" s="23" t="s">
        <v>121</v>
      </c>
    </row>
    <row r="41" spans="1:5" ht="15">
      <c r="A41" s="18" t="s">
        <v>137</v>
      </c>
      <c r="B41" s="18" t="s">
        <v>75</v>
      </c>
      <c r="C41" s="28" t="s">
        <v>121</v>
      </c>
      <c r="D41" s="22" t="s">
        <v>138</v>
      </c>
      <c r="E41" s="19"/>
    </row>
    <row r="42" spans="1:5" ht="15">
      <c r="A42" s="18" t="s">
        <v>139</v>
      </c>
      <c r="B42" s="18"/>
      <c r="C42" s="22"/>
      <c r="D42" s="23" t="s">
        <v>118</v>
      </c>
      <c r="E42" s="12"/>
    </row>
    <row r="43" spans="1:2" ht="15">
      <c r="A43" s="34">
        <v>16</v>
      </c>
      <c r="B43" s="34" t="s">
        <v>25</v>
      </c>
    </row>
    <row r="45" spans="1:5" ht="18.75">
      <c r="A45" s="35" t="s">
        <v>112</v>
      </c>
      <c r="B45" s="35"/>
      <c r="C45" s="12"/>
      <c r="D45" s="12"/>
      <c r="E45" s="36" t="s">
        <v>143</v>
      </c>
    </row>
    <row r="46" spans="1:5" ht="15.75">
      <c r="A46" s="12"/>
      <c r="B46" s="13"/>
      <c r="C46" s="13"/>
      <c r="D46" s="12"/>
      <c r="E46" s="12"/>
    </row>
    <row r="47" spans="1:5" ht="15">
      <c r="A47" t="s">
        <v>144</v>
      </c>
      <c r="C47" t="s">
        <v>145</v>
      </c>
      <c r="D47" t="s">
        <v>93</v>
      </c>
      <c r="E47" s="37" t="s">
        <v>146</v>
      </c>
    </row>
    <row r="48" spans="1:5" ht="15">
      <c r="A48" t="s">
        <v>147</v>
      </c>
      <c r="C48" t="s">
        <v>148</v>
      </c>
      <c r="D48" t="s">
        <v>46</v>
      </c>
      <c r="E48" s="38" t="s">
        <v>149</v>
      </c>
    </row>
    <row r="49" spans="1:5" ht="15">
      <c r="A49" t="s">
        <v>150</v>
      </c>
      <c r="C49" t="s">
        <v>148</v>
      </c>
      <c r="D49" t="s">
        <v>93</v>
      </c>
      <c r="E49" s="37" t="s">
        <v>149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104"/>
  <sheetViews>
    <sheetView zoomScalePageLayoutView="0" workbookViewId="0" topLeftCell="A10">
      <selection activeCell="E19" sqref="E19"/>
    </sheetView>
  </sheetViews>
  <sheetFormatPr defaultColWidth="9.140625" defaultRowHeight="15"/>
  <cols>
    <col min="1" max="1" width="1.421875" style="0" customWidth="1"/>
    <col min="2" max="2" width="2.8515625" style="0" customWidth="1"/>
    <col min="3" max="3" width="5.8515625" style="0" customWidth="1"/>
    <col min="4" max="4" width="21.57421875" style="0" customWidth="1"/>
    <col min="5" max="5" width="17.421875" style="0" customWidth="1"/>
    <col min="6" max="6" width="2.8515625" style="0" customWidth="1"/>
    <col min="7" max="11" width="6.14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7.28125" style="0" customWidth="1"/>
    <col min="16" max="16" width="3.140625" style="0" customWidth="1"/>
    <col min="18" max="18" width="28.00390625" style="0" customWidth="1"/>
  </cols>
  <sheetData>
    <row r="1" ht="7.5" customHeight="1"/>
    <row r="2" spans="2:16" ht="6.75" customHeight="1">
      <c r="B2" s="39"/>
      <c r="C2" s="40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2:16" ht="15.75">
      <c r="B3" s="44"/>
      <c r="C3" s="10"/>
      <c r="D3" s="45" t="s">
        <v>151</v>
      </c>
      <c r="E3" s="46"/>
      <c r="F3" s="46"/>
      <c r="G3" s="10"/>
      <c r="H3" s="47" t="s">
        <v>152</v>
      </c>
      <c r="I3" s="48"/>
      <c r="J3" s="116" t="s">
        <v>112</v>
      </c>
      <c r="K3" s="116"/>
      <c r="L3" s="116"/>
      <c r="M3" s="116"/>
      <c r="N3" s="116"/>
      <c r="O3" s="116"/>
      <c r="P3" s="49"/>
    </row>
    <row r="4" spans="2:16" ht="17.25" customHeight="1">
      <c r="B4" s="44"/>
      <c r="C4" s="50"/>
      <c r="D4" s="51" t="s">
        <v>153</v>
      </c>
      <c r="E4" s="46"/>
      <c r="F4" s="46"/>
      <c r="G4" s="10"/>
      <c r="H4" s="47" t="s">
        <v>154</v>
      </c>
      <c r="I4" s="48"/>
      <c r="J4" s="116" t="s">
        <v>93</v>
      </c>
      <c r="K4" s="116"/>
      <c r="L4" s="116"/>
      <c r="M4" s="116"/>
      <c r="N4" s="116"/>
      <c r="O4" s="116"/>
      <c r="P4" s="49"/>
    </row>
    <row r="5" spans="2:16" ht="13.5" customHeight="1">
      <c r="B5" s="44"/>
      <c r="C5" s="46"/>
      <c r="D5" s="52" t="s">
        <v>155</v>
      </c>
      <c r="E5" s="46"/>
      <c r="F5" s="46"/>
      <c r="G5" s="46"/>
      <c r="H5" s="47" t="s">
        <v>156</v>
      </c>
      <c r="I5" s="53"/>
      <c r="J5" s="117">
        <v>40</v>
      </c>
      <c r="K5" s="117"/>
      <c r="L5" s="117"/>
      <c r="M5" s="117"/>
      <c r="N5" s="117"/>
      <c r="O5" s="117"/>
      <c r="P5" s="49"/>
    </row>
    <row r="6" spans="2:16" ht="14.25" customHeight="1">
      <c r="B6" s="44"/>
      <c r="C6" s="46"/>
      <c r="D6" s="46"/>
      <c r="E6" s="46"/>
      <c r="F6" s="46"/>
      <c r="G6" s="46"/>
      <c r="H6" s="47" t="s">
        <v>157</v>
      </c>
      <c r="I6" s="48"/>
      <c r="J6" s="118">
        <v>40481</v>
      </c>
      <c r="K6" s="118"/>
      <c r="L6" s="118"/>
      <c r="M6" s="54" t="s">
        <v>158</v>
      </c>
      <c r="N6" s="119" t="s">
        <v>159</v>
      </c>
      <c r="O6" s="119"/>
      <c r="P6" s="49"/>
    </row>
    <row r="7" spans="2:19" ht="16.5" customHeight="1">
      <c r="B7" s="44"/>
      <c r="C7" s="10"/>
      <c r="D7" s="55" t="s">
        <v>160</v>
      </c>
      <c r="E7" s="46"/>
      <c r="F7" s="46"/>
      <c r="G7" s="46"/>
      <c r="H7" s="55" t="s">
        <v>160</v>
      </c>
      <c r="I7" s="46"/>
      <c r="J7" s="46"/>
      <c r="K7" s="46"/>
      <c r="L7" s="46"/>
      <c r="M7" s="46"/>
      <c r="N7" s="46"/>
      <c r="O7" s="46"/>
      <c r="P7" s="56"/>
      <c r="R7" s="57"/>
      <c r="S7" s="57"/>
    </row>
    <row r="8" spans="2:19" ht="14.25" customHeight="1">
      <c r="B8" s="49"/>
      <c r="C8" s="58" t="s">
        <v>161</v>
      </c>
      <c r="D8" s="120" t="s">
        <v>7</v>
      </c>
      <c r="E8" s="120"/>
      <c r="F8" s="59"/>
      <c r="G8" s="60" t="s">
        <v>162</v>
      </c>
      <c r="H8" s="120" t="s">
        <v>34</v>
      </c>
      <c r="I8" s="120"/>
      <c r="J8" s="120"/>
      <c r="K8" s="120"/>
      <c r="L8" s="120"/>
      <c r="M8" s="120"/>
      <c r="N8" s="120"/>
      <c r="O8" s="120"/>
      <c r="P8" s="49"/>
      <c r="R8" s="57"/>
      <c r="S8" s="57"/>
    </row>
    <row r="9" spans="2:19" ht="15">
      <c r="B9" s="49"/>
      <c r="C9" s="61" t="s">
        <v>163</v>
      </c>
      <c r="D9" s="114" t="s">
        <v>164</v>
      </c>
      <c r="E9" s="114"/>
      <c r="F9" s="62"/>
      <c r="G9" s="63" t="s">
        <v>165</v>
      </c>
      <c r="H9" s="114" t="s">
        <v>166</v>
      </c>
      <c r="I9" s="114"/>
      <c r="J9" s="114"/>
      <c r="K9" s="114"/>
      <c r="L9" s="114"/>
      <c r="M9" s="114"/>
      <c r="N9" s="114"/>
      <c r="O9" s="114"/>
      <c r="P9" s="49"/>
      <c r="R9" s="57"/>
      <c r="S9" s="57"/>
    </row>
    <row r="10" spans="2:19" ht="15">
      <c r="B10" s="49"/>
      <c r="C10" s="64" t="s">
        <v>167</v>
      </c>
      <c r="D10" s="114" t="s">
        <v>168</v>
      </c>
      <c r="E10" s="114"/>
      <c r="F10" s="62"/>
      <c r="G10" s="65" t="s">
        <v>169</v>
      </c>
      <c r="H10" s="114" t="s">
        <v>170</v>
      </c>
      <c r="I10" s="114"/>
      <c r="J10" s="114"/>
      <c r="K10" s="114"/>
      <c r="L10" s="114"/>
      <c r="M10" s="114"/>
      <c r="N10" s="114"/>
      <c r="O10" s="114"/>
      <c r="P10" s="49"/>
      <c r="R10" s="57"/>
      <c r="S10" s="57"/>
    </row>
    <row r="11" spans="2:19" ht="15">
      <c r="B11" s="44"/>
      <c r="C11" s="66" t="s">
        <v>171</v>
      </c>
      <c r="D11" s="67"/>
      <c r="E11" s="68"/>
      <c r="F11" s="69"/>
      <c r="G11" s="66" t="s">
        <v>171</v>
      </c>
      <c r="H11" s="70"/>
      <c r="I11" s="70"/>
      <c r="J11" s="70"/>
      <c r="K11" s="70"/>
      <c r="L11" s="70"/>
      <c r="M11" s="70"/>
      <c r="N11" s="70"/>
      <c r="O11" s="70"/>
      <c r="P11" s="56"/>
      <c r="R11" s="57"/>
      <c r="S11" s="57"/>
    </row>
    <row r="12" spans="2:19" ht="15">
      <c r="B12" s="49"/>
      <c r="C12" s="61"/>
      <c r="D12" s="114" t="s">
        <v>164</v>
      </c>
      <c r="E12" s="114"/>
      <c r="F12" s="62"/>
      <c r="G12" s="63"/>
      <c r="H12" s="114" t="s">
        <v>166</v>
      </c>
      <c r="I12" s="114"/>
      <c r="J12" s="114"/>
      <c r="K12" s="114"/>
      <c r="L12" s="114"/>
      <c r="M12" s="114"/>
      <c r="N12" s="114"/>
      <c r="O12" s="114"/>
      <c r="P12" s="49"/>
      <c r="R12" s="57"/>
      <c r="S12" s="57"/>
    </row>
    <row r="13" spans="2:19" ht="15">
      <c r="B13" s="49"/>
      <c r="C13" s="71"/>
      <c r="D13" s="114" t="s">
        <v>168</v>
      </c>
      <c r="E13" s="114"/>
      <c r="F13" s="62"/>
      <c r="G13" s="72"/>
      <c r="H13" s="114" t="s">
        <v>170</v>
      </c>
      <c r="I13" s="114"/>
      <c r="J13" s="114"/>
      <c r="K13" s="114"/>
      <c r="L13" s="114"/>
      <c r="M13" s="114"/>
      <c r="N13" s="114"/>
      <c r="O13" s="114"/>
      <c r="P13" s="49"/>
      <c r="R13" s="57"/>
      <c r="S13" s="57"/>
    </row>
    <row r="14" spans="2:19" ht="15.75">
      <c r="B14" s="44"/>
      <c r="C14" s="46"/>
      <c r="D14" s="46"/>
      <c r="E14" s="46"/>
      <c r="F14" s="46"/>
      <c r="G14" s="55" t="s">
        <v>172</v>
      </c>
      <c r="H14" s="73"/>
      <c r="I14" s="73"/>
      <c r="J14" s="73"/>
      <c r="K14" s="46"/>
      <c r="L14" s="46"/>
      <c r="M14" s="46"/>
      <c r="N14" s="74"/>
      <c r="O14" s="10"/>
      <c r="P14" s="56"/>
      <c r="R14" s="57"/>
      <c r="S14" s="57"/>
    </row>
    <row r="15" spans="2:19" ht="13.5" customHeight="1">
      <c r="B15" s="44"/>
      <c r="C15" s="45" t="s">
        <v>173</v>
      </c>
      <c r="D15" s="46"/>
      <c r="E15" s="46"/>
      <c r="F15" s="46"/>
      <c r="G15" s="75" t="s">
        <v>174</v>
      </c>
      <c r="H15" s="75" t="s">
        <v>175</v>
      </c>
      <c r="I15" s="75" t="s">
        <v>176</v>
      </c>
      <c r="J15" s="75" t="s">
        <v>177</v>
      </c>
      <c r="K15" s="75" t="s">
        <v>178</v>
      </c>
      <c r="L15" s="76" t="s">
        <v>179</v>
      </c>
      <c r="M15" s="77"/>
      <c r="N15" s="78" t="s">
        <v>180</v>
      </c>
      <c r="O15" s="78" t="s">
        <v>181</v>
      </c>
      <c r="P15" s="49"/>
      <c r="R15" s="57"/>
      <c r="S15" s="57"/>
    </row>
    <row r="16" spans="2:19" ht="15">
      <c r="B16" s="49"/>
      <c r="C16" s="79" t="s">
        <v>182</v>
      </c>
      <c r="D16" s="80" t="str">
        <f>IF(D9&gt;"",D9&amp;" - "&amp;H9,"")</f>
        <v>Matti Kurvinen - Julius Muinonen</v>
      </c>
      <c r="E16" s="80"/>
      <c r="F16" s="81"/>
      <c r="G16" s="82">
        <v>8</v>
      </c>
      <c r="H16" s="82">
        <v>7</v>
      </c>
      <c r="I16" s="82">
        <v>6</v>
      </c>
      <c r="J16" s="82"/>
      <c r="K16" s="82"/>
      <c r="L16" s="83">
        <f>IF(ISBLANK(G16),"",COUNTIF(G16:K16,"&gt;=0"))</f>
        <v>3</v>
      </c>
      <c r="M16" s="84">
        <f>IF(ISBLANK(G16),"",(IF(LEFT(G16,1)="-",1,0)+IF(LEFT(H16,1)="-",1,0)+IF(LEFT(I16,1)="-",1,0)+IF(LEFT(J16,1)="-",1,0)+IF(LEFT(K16,1)="-",1,0)))</f>
        <v>0</v>
      </c>
      <c r="N16" s="85">
        <f aca="true" t="shared" si="0" ref="N16:O20">IF(L16=3,1,"")</f>
        <v>1</v>
      </c>
      <c r="O16" s="86">
        <f t="shared" si="0"/>
      </c>
      <c r="P16" s="49"/>
      <c r="R16" s="57"/>
      <c r="S16" s="57"/>
    </row>
    <row r="17" spans="2:19" ht="15">
      <c r="B17" s="49"/>
      <c r="C17" s="79" t="s">
        <v>183</v>
      </c>
      <c r="D17" s="80" t="str">
        <f>IF(D10&gt;"",D10&amp;" - "&amp;H10,"")</f>
        <v>Anders Lundström - Petri Kotamäki</v>
      </c>
      <c r="E17" s="87"/>
      <c r="F17" s="81"/>
      <c r="G17" s="88">
        <v>7</v>
      </c>
      <c r="H17" s="82">
        <v>10</v>
      </c>
      <c r="I17" s="82">
        <v>-10</v>
      </c>
      <c r="J17" s="82">
        <v>-5</v>
      </c>
      <c r="K17" s="82">
        <v>7</v>
      </c>
      <c r="L17" s="83">
        <f>IF(ISBLANK(G17),"",COUNTIF(G17:K17,"&gt;=0"))</f>
        <v>3</v>
      </c>
      <c r="M17" s="84">
        <f>IF(ISBLANK(G17),"",(IF(LEFT(G17,1)="-",1,0)+IF(LEFT(H17,1)="-",1,0)+IF(LEFT(I17,1)="-",1,0)+IF(LEFT(J17,1)="-",1,0)+IF(LEFT(K17,1)="-",1,0)))</f>
        <v>2</v>
      </c>
      <c r="N17" s="85">
        <f t="shared" si="0"/>
        <v>1</v>
      </c>
      <c r="O17" s="86">
        <f t="shared" si="0"/>
      </c>
      <c r="P17" s="49"/>
      <c r="R17" s="57"/>
      <c r="S17" s="57"/>
    </row>
    <row r="18" spans="2:19" ht="15">
      <c r="B18" s="49"/>
      <c r="C18" s="89" t="s">
        <v>184</v>
      </c>
      <c r="D18" s="90" t="str">
        <f>IF(D12&gt;"",D12&amp;" / "&amp;D13,"")</f>
        <v>Matti Kurvinen / Anders Lundström</v>
      </c>
      <c r="E18" s="91" t="str">
        <f>IF(H12&gt;"",H12&amp;" / "&amp;H13,"")</f>
        <v>Julius Muinonen / Petri Kotamäki</v>
      </c>
      <c r="F18" s="92"/>
      <c r="G18" s="93">
        <v>5</v>
      </c>
      <c r="H18" s="94">
        <v>7</v>
      </c>
      <c r="I18" s="95">
        <v>8</v>
      </c>
      <c r="J18" s="95"/>
      <c r="K18" s="95"/>
      <c r="L18" s="83">
        <f>IF(ISBLANK(G18),"",COUNTIF(G18:K18,"&gt;=0"))</f>
        <v>3</v>
      </c>
      <c r="M18" s="84">
        <f>IF(ISBLANK(G18),"",(IF(LEFT(G18,1)="-",1,0)+IF(LEFT(H18,1)="-",1,0)+IF(LEFT(I18,1)="-",1,0)+IF(LEFT(J18,1)="-",1,0)+IF(LEFT(K18,1)="-",1,0)))</f>
        <v>0</v>
      </c>
      <c r="N18" s="85">
        <f t="shared" si="0"/>
        <v>1</v>
      </c>
      <c r="O18" s="86">
        <f t="shared" si="0"/>
      </c>
      <c r="P18" s="49"/>
      <c r="R18" s="57"/>
      <c r="S18" s="57"/>
    </row>
    <row r="19" spans="2:19" ht="15">
      <c r="B19" s="49"/>
      <c r="C19" s="79" t="s">
        <v>185</v>
      </c>
      <c r="D19" s="80" t="str">
        <f>IF(+D9&gt;"",D9&amp;" - "&amp;H10,"")</f>
        <v>Matti Kurvinen - Petri Kotamäki</v>
      </c>
      <c r="E19" s="87"/>
      <c r="F19" s="81"/>
      <c r="G19" s="96"/>
      <c r="H19" s="82"/>
      <c r="I19" s="82"/>
      <c r="J19" s="82"/>
      <c r="K19" s="82"/>
      <c r="L19" s="83">
        <f>IF(ISBLANK(G19),"",COUNTIF(G19:K19,"&gt;=0"))</f>
      </c>
      <c r="M19" s="84">
        <f>IF(ISBLANK(G19),"",(IF(LEFT(G19,1)="-",1,0)+IF(LEFT(H19,1)="-",1,0)+IF(LEFT(I19,1)="-",1,0)+IF(LEFT(J19,1)="-",1,0)+IF(LEFT(K19,1)="-",1,0)))</f>
      </c>
      <c r="N19" s="85">
        <f t="shared" si="0"/>
      </c>
      <c r="O19" s="86">
        <f t="shared" si="0"/>
      </c>
      <c r="P19" s="49"/>
      <c r="R19" s="57"/>
      <c r="S19" s="57"/>
    </row>
    <row r="20" spans="2:19" ht="15.75" thickBot="1">
      <c r="B20" s="49"/>
      <c r="C20" s="79" t="s">
        <v>186</v>
      </c>
      <c r="D20" s="80" t="str">
        <f>IF(+D10&gt;"",D10&amp;" - "&amp;H9,"")</f>
        <v>Anders Lundström - Julius Muinonen</v>
      </c>
      <c r="E20" s="87"/>
      <c r="F20" s="81"/>
      <c r="G20" s="82"/>
      <c r="H20" s="82"/>
      <c r="I20" s="82"/>
      <c r="J20" s="82"/>
      <c r="K20" s="82"/>
      <c r="L20" s="83">
        <f>IF(ISBLANK(G20),"",COUNTIF(G20:K20,"&gt;=0"))</f>
      </c>
      <c r="M20" s="97">
        <f>IF(ISBLANK(G20),"",(IF(LEFT(G20,1)="-",1,0)+IF(LEFT(H20,1)="-",1,0)+IF(LEFT(I20,1)="-",1,0)+IF(LEFT(J20,1)="-",1,0)+IF(LEFT(K20,1)="-",1,0)))</f>
      </c>
      <c r="N20" s="85">
        <f t="shared" si="0"/>
      </c>
      <c r="O20" s="86">
        <f t="shared" si="0"/>
      </c>
      <c r="P20" s="49"/>
      <c r="R20" s="57"/>
      <c r="S20" s="57"/>
    </row>
    <row r="21" spans="2:19" ht="16.5" thickBot="1">
      <c r="B21" s="44"/>
      <c r="C21" s="46"/>
      <c r="D21" s="46"/>
      <c r="E21" s="46"/>
      <c r="F21" s="46"/>
      <c r="G21" s="46"/>
      <c r="H21" s="46"/>
      <c r="I21" s="46"/>
      <c r="J21" s="98" t="s">
        <v>187</v>
      </c>
      <c r="K21" s="99"/>
      <c r="L21" s="100">
        <f>IF(ISBLANK(E16),"",SUM(L16:L20))</f>
      </c>
      <c r="M21" s="100">
        <f>IF(ISBLANK(F16),"",SUM(M16:M20))</f>
      </c>
      <c r="N21" s="101">
        <f>IF(ISBLANK(G16),"",SUM(N16:N20))</f>
        <v>3</v>
      </c>
      <c r="O21" s="102">
        <f>IF(ISBLANK(G16),"",SUM(O16:O20))</f>
        <v>0</v>
      </c>
      <c r="P21" s="49"/>
      <c r="R21" s="57"/>
      <c r="S21" s="57"/>
    </row>
    <row r="22" spans="2:19" ht="12" customHeight="1">
      <c r="B22" s="44"/>
      <c r="C22" s="103" t="s">
        <v>188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56"/>
      <c r="R22" s="57"/>
      <c r="S22" s="57"/>
    </row>
    <row r="23" spans="2:19" ht="13.5" customHeight="1">
      <c r="B23" s="44"/>
      <c r="C23" s="52" t="s">
        <v>189</v>
      </c>
      <c r="D23" s="52"/>
      <c r="E23" s="52" t="s">
        <v>190</v>
      </c>
      <c r="F23" s="104"/>
      <c r="G23" s="52"/>
      <c r="H23" s="52" t="s">
        <v>191</v>
      </c>
      <c r="I23" s="104"/>
      <c r="J23" s="52"/>
      <c r="K23" s="105" t="s">
        <v>192</v>
      </c>
      <c r="L23" s="10"/>
      <c r="M23" s="46"/>
      <c r="N23" s="46"/>
      <c r="O23" s="46"/>
      <c r="P23" s="56"/>
      <c r="R23" s="57"/>
      <c r="S23" s="57"/>
    </row>
    <row r="24" spans="2:19" ht="16.5" thickBot="1">
      <c r="B24" s="44"/>
      <c r="C24" s="46"/>
      <c r="D24" s="46"/>
      <c r="E24" s="46"/>
      <c r="F24" s="46"/>
      <c r="G24" s="46"/>
      <c r="H24" s="46"/>
      <c r="I24" s="46"/>
      <c r="J24" s="46"/>
      <c r="K24" s="115" t="str">
        <f>IF(N21=3,D8,IF(O21=3,H8,""))</f>
        <v>MBF</v>
      </c>
      <c r="L24" s="115"/>
      <c r="M24" s="115"/>
      <c r="N24" s="115"/>
      <c r="O24" s="115"/>
      <c r="P24" s="49"/>
      <c r="R24" s="57"/>
      <c r="S24" s="57"/>
    </row>
    <row r="25" spans="2:19" ht="9" customHeight="1">
      <c r="B25" s="106"/>
      <c r="C25" s="107"/>
      <c r="D25" s="107"/>
      <c r="E25" s="107"/>
      <c r="F25" s="107"/>
      <c r="G25" s="107"/>
      <c r="H25" s="107"/>
      <c r="I25" s="107"/>
      <c r="J25" s="107"/>
      <c r="K25" s="108"/>
      <c r="L25" s="108"/>
      <c r="M25" s="108"/>
      <c r="N25" s="108"/>
      <c r="O25" s="108"/>
      <c r="P25" s="109"/>
      <c r="R25" s="57"/>
      <c r="S25" s="57"/>
    </row>
    <row r="26" spans="3:19" ht="15">
      <c r="C26" s="110"/>
      <c r="R26" s="57"/>
      <c r="S26" s="57"/>
    </row>
    <row r="27" spans="18:19" ht="15">
      <c r="R27" s="57"/>
      <c r="S27" s="57"/>
    </row>
    <row r="28" spans="2:19" ht="15.75">
      <c r="B28" s="39"/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3"/>
      <c r="R28" s="57"/>
      <c r="S28" s="57"/>
    </row>
    <row r="29" spans="2:19" ht="15.75">
      <c r="B29" s="44"/>
      <c r="C29" s="10"/>
      <c r="D29" s="45" t="s">
        <v>151</v>
      </c>
      <c r="E29" s="46"/>
      <c r="F29" s="46"/>
      <c r="G29" s="10"/>
      <c r="H29" s="47" t="s">
        <v>152</v>
      </c>
      <c r="I29" s="48"/>
      <c r="J29" s="116" t="s">
        <v>112</v>
      </c>
      <c r="K29" s="116"/>
      <c r="L29" s="116"/>
      <c r="M29" s="116"/>
      <c r="N29" s="116"/>
      <c r="O29" s="116"/>
      <c r="P29" s="49"/>
      <c r="R29" s="57"/>
      <c r="S29" s="57"/>
    </row>
    <row r="30" spans="2:19" ht="20.25">
      <c r="B30" s="44"/>
      <c r="C30" s="50"/>
      <c r="D30" s="51" t="s">
        <v>153</v>
      </c>
      <c r="E30" s="46"/>
      <c r="F30" s="46"/>
      <c r="G30" s="10"/>
      <c r="H30" s="47" t="s">
        <v>154</v>
      </c>
      <c r="I30" s="48"/>
      <c r="J30" s="116" t="s">
        <v>93</v>
      </c>
      <c r="K30" s="116"/>
      <c r="L30" s="116"/>
      <c r="M30" s="116"/>
      <c r="N30" s="116"/>
      <c r="O30" s="116"/>
      <c r="P30" s="49"/>
      <c r="R30" s="57"/>
      <c r="S30" s="57"/>
    </row>
    <row r="31" spans="2:19" ht="15">
      <c r="B31" s="44"/>
      <c r="C31" s="46"/>
      <c r="D31" s="52" t="s">
        <v>155</v>
      </c>
      <c r="E31" s="46"/>
      <c r="F31" s="46"/>
      <c r="G31" s="46"/>
      <c r="H31" s="47" t="s">
        <v>156</v>
      </c>
      <c r="I31" s="53"/>
      <c r="J31" s="117">
        <v>40</v>
      </c>
      <c r="K31" s="117"/>
      <c r="L31" s="117"/>
      <c r="M31" s="117"/>
      <c r="N31" s="117"/>
      <c r="O31" s="117"/>
      <c r="P31" s="49"/>
      <c r="R31" s="57"/>
      <c r="S31" s="57"/>
    </row>
    <row r="32" spans="2:19" ht="15.75">
      <c r="B32" s="44"/>
      <c r="C32" s="46"/>
      <c r="D32" s="46"/>
      <c r="E32" s="46"/>
      <c r="F32" s="46"/>
      <c r="G32" s="46"/>
      <c r="H32" s="47" t="s">
        <v>157</v>
      </c>
      <c r="I32" s="48"/>
      <c r="J32" s="118">
        <v>40481</v>
      </c>
      <c r="K32" s="118"/>
      <c r="L32" s="118"/>
      <c r="M32" s="54" t="s">
        <v>158</v>
      </c>
      <c r="N32" s="119" t="s">
        <v>159</v>
      </c>
      <c r="O32" s="119"/>
      <c r="P32" s="49"/>
      <c r="R32" s="57"/>
      <c r="S32" s="57"/>
    </row>
    <row r="33" spans="2:19" ht="15">
      <c r="B33" s="44"/>
      <c r="C33" s="10"/>
      <c r="D33" s="55" t="s">
        <v>160</v>
      </c>
      <c r="E33" s="46"/>
      <c r="F33" s="46"/>
      <c r="G33" s="46"/>
      <c r="H33" s="55" t="s">
        <v>160</v>
      </c>
      <c r="I33" s="46"/>
      <c r="J33" s="46"/>
      <c r="K33" s="46"/>
      <c r="L33" s="46"/>
      <c r="M33" s="46"/>
      <c r="N33" s="46"/>
      <c r="O33" s="46"/>
      <c r="P33" s="56"/>
      <c r="R33" s="57"/>
      <c r="S33" s="57"/>
    </row>
    <row r="34" spans="2:19" ht="15.75">
      <c r="B34" s="49"/>
      <c r="C34" s="58" t="s">
        <v>161</v>
      </c>
      <c r="D34" s="120" t="s">
        <v>1</v>
      </c>
      <c r="E34" s="120"/>
      <c r="F34" s="59"/>
      <c r="G34" s="60" t="s">
        <v>162</v>
      </c>
      <c r="H34" s="120" t="s">
        <v>10</v>
      </c>
      <c r="I34" s="120"/>
      <c r="J34" s="120"/>
      <c r="K34" s="120"/>
      <c r="L34" s="120"/>
      <c r="M34" s="120"/>
      <c r="N34" s="120"/>
      <c r="O34" s="120"/>
      <c r="P34" s="49"/>
      <c r="R34" s="57"/>
      <c r="S34" s="57"/>
    </row>
    <row r="35" spans="2:19" ht="15">
      <c r="B35" s="49"/>
      <c r="C35" s="61" t="s">
        <v>163</v>
      </c>
      <c r="D35" s="114" t="s">
        <v>193</v>
      </c>
      <c r="E35" s="114"/>
      <c r="F35" s="62"/>
      <c r="G35" s="63" t="s">
        <v>165</v>
      </c>
      <c r="H35" s="114" t="s">
        <v>194</v>
      </c>
      <c r="I35" s="114"/>
      <c r="J35" s="114"/>
      <c r="K35" s="114"/>
      <c r="L35" s="114"/>
      <c r="M35" s="114"/>
      <c r="N35" s="114"/>
      <c r="O35" s="114"/>
      <c r="P35" s="49"/>
      <c r="R35" s="57"/>
      <c r="S35" s="57"/>
    </row>
    <row r="36" spans="2:19" ht="15">
      <c r="B36" s="49"/>
      <c r="C36" s="64" t="s">
        <v>167</v>
      </c>
      <c r="D36" s="114" t="s">
        <v>195</v>
      </c>
      <c r="E36" s="114"/>
      <c r="F36" s="62"/>
      <c r="G36" s="65" t="s">
        <v>169</v>
      </c>
      <c r="H36" s="114" t="s">
        <v>196</v>
      </c>
      <c r="I36" s="114"/>
      <c r="J36" s="114"/>
      <c r="K36" s="114"/>
      <c r="L36" s="114"/>
      <c r="M36" s="114"/>
      <c r="N36" s="114"/>
      <c r="O36" s="114"/>
      <c r="P36" s="49"/>
      <c r="R36" s="57"/>
      <c r="S36" s="57"/>
    </row>
    <row r="37" spans="2:19" ht="15">
      <c r="B37" s="44"/>
      <c r="C37" s="66" t="s">
        <v>171</v>
      </c>
      <c r="D37" s="67"/>
      <c r="E37" s="68"/>
      <c r="F37" s="69"/>
      <c r="G37" s="66" t="s">
        <v>171</v>
      </c>
      <c r="H37" s="70"/>
      <c r="I37" s="70"/>
      <c r="J37" s="70"/>
      <c r="K37" s="70"/>
      <c r="L37" s="70"/>
      <c r="M37" s="70"/>
      <c r="N37" s="70"/>
      <c r="O37" s="70"/>
      <c r="P37" s="56"/>
      <c r="R37" s="57"/>
      <c r="S37" s="57"/>
    </row>
    <row r="38" spans="2:19" ht="15">
      <c r="B38" s="49"/>
      <c r="C38" s="61"/>
      <c r="D38" s="114" t="s">
        <v>193</v>
      </c>
      <c r="E38" s="114"/>
      <c r="F38" s="62"/>
      <c r="G38" s="63"/>
      <c r="H38" s="114" t="s">
        <v>194</v>
      </c>
      <c r="I38" s="114"/>
      <c r="J38" s="114"/>
      <c r="K38" s="114"/>
      <c r="L38" s="114"/>
      <c r="M38" s="114"/>
      <c r="N38" s="114"/>
      <c r="O38" s="114"/>
      <c r="P38" s="49"/>
      <c r="R38" s="57"/>
      <c r="S38" s="57"/>
    </row>
    <row r="39" spans="2:19" ht="15">
      <c r="B39" s="49"/>
      <c r="C39" s="71"/>
      <c r="D39" s="114" t="s">
        <v>195</v>
      </c>
      <c r="E39" s="114"/>
      <c r="F39" s="62"/>
      <c r="G39" s="72"/>
      <c r="H39" s="114" t="s">
        <v>196</v>
      </c>
      <c r="I39" s="114"/>
      <c r="J39" s="114"/>
      <c r="K39" s="114"/>
      <c r="L39" s="114"/>
      <c r="M39" s="114"/>
      <c r="N39" s="114"/>
      <c r="O39" s="114"/>
      <c r="P39" s="49"/>
      <c r="R39" s="57"/>
      <c r="S39" s="57"/>
    </row>
    <row r="40" spans="2:19" ht="15.75">
      <c r="B40" s="44"/>
      <c r="C40" s="46"/>
      <c r="D40" s="46"/>
      <c r="E40" s="46"/>
      <c r="F40" s="46"/>
      <c r="G40" s="55" t="s">
        <v>172</v>
      </c>
      <c r="H40" s="73"/>
      <c r="I40" s="73"/>
      <c r="J40" s="73"/>
      <c r="K40" s="46"/>
      <c r="L40" s="46"/>
      <c r="M40" s="46"/>
      <c r="N40" s="74"/>
      <c r="O40" s="10"/>
      <c r="P40" s="56"/>
      <c r="R40" s="57"/>
      <c r="S40" s="57"/>
    </row>
    <row r="41" spans="2:19" ht="15">
      <c r="B41" s="44"/>
      <c r="C41" s="45" t="s">
        <v>173</v>
      </c>
      <c r="D41" s="46"/>
      <c r="E41" s="46"/>
      <c r="F41" s="46"/>
      <c r="G41" s="75" t="s">
        <v>174</v>
      </c>
      <c r="H41" s="75" t="s">
        <v>175</v>
      </c>
      <c r="I41" s="75" t="s">
        <v>176</v>
      </c>
      <c r="J41" s="75" t="s">
        <v>177</v>
      </c>
      <c r="K41" s="75" t="s">
        <v>178</v>
      </c>
      <c r="L41" s="76" t="s">
        <v>179</v>
      </c>
      <c r="M41" s="77"/>
      <c r="N41" s="78" t="s">
        <v>180</v>
      </c>
      <c r="O41" s="78" t="s">
        <v>181</v>
      </c>
      <c r="P41" s="49"/>
      <c r="R41" s="57"/>
      <c r="S41" s="57"/>
    </row>
    <row r="42" spans="2:19" ht="15">
      <c r="B42" s="49"/>
      <c r="C42" s="79" t="s">
        <v>182</v>
      </c>
      <c r="D42" s="80" t="str">
        <f>IF(D35&gt;"",D35&amp;" - "&amp;H35,"")</f>
        <v>Leo Kivelä - Terho Pitkänen </v>
      </c>
      <c r="E42" s="80"/>
      <c r="F42" s="81"/>
      <c r="G42" s="82">
        <v>5</v>
      </c>
      <c r="H42" s="82">
        <v>3</v>
      </c>
      <c r="I42" s="82">
        <v>-9</v>
      </c>
      <c r="J42" s="82">
        <v>8</v>
      </c>
      <c r="K42" s="82"/>
      <c r="L42" s="83">
        <f>IF(ISBLANK(G42),"",COUNTIF(G42:K42,"&gt;=0"))</f>
        <v>3</v>
      </c>
      <c r="M42" s="84">
        <f>IF(ISBLANK(G42),"",(IF(LEFT(G42,1)="-",1,0)+IF(LEFT(H42,1)="-",1,0)+IF(LEFT(I42,1)="-",1,0)+IF(LEFT(J42,1)="-",1,0)+IF(LEFT(K42,1)="-",1,0)))</f>
        <v>1</v>
      </c>
      <c r="N42" s="85">
        <f aca="true" t="shared" si="1" ref="N42:O46">IF(L42=3,1,"")</f>
        <v>1</v>
      </c>
      <c r="O42" s="86">
        <f t="shared" si="1"/>
      </c>
      <c r="P42" s="49"/>
      <c r="R42" s="57"/>
      <c r="S42" s="57"/>
    </row>
    <row r="43" spans="2:19" ht="15">
      <c r="B43" s="49"/>
      <c r="C43" s="79" t="s">
        <v>183</v>
      </c>
      <c r="D43" s="80" t="str">
        <f>IF(D36&gt;"",D36&amp;" - "&amp;H36,"")</f>
        <v>Risto Pitkänen - Jouko Nuolioja</v>
      </c>
      <c r="E43" s="87"/>
      <c r="F43" s="81"/>
      <c r="G43" s="88">
        <v>13</v>
      </c>
      <c r="H43" s="82">
        <v>5</v>
      </c>
      <c r="I43" s="82">
        <v>-6</v>
      </c>
      <c r="J43" s="82">
        <v>7</v>
      </c>
      <c r="K43" s="82"/>
      <c r="L43" s="83">
        <f>IF(ISBLANK(G43),"",COUNTIF(G43:K43,"&gt;=0"))</f>
        <v>3</v>
      </c>
      <c r="M43" s="84">
        <f>IF(ISBLANK(G43),"",(IF(LEFT(G43,1)="-",1,0)+IF(LEFT(H43,1)="-",1,0)+IF(LEFT(I43,1)="-",1,0)+IF(LEFT(J43,1)="-",1,0)+IF(LEFT(K43,1)="-",1,0)))</f>
        <v>1</v>
      </c>
      <c r="N43" s="85">
        <f t="shared" si="1"/>
        <v>1</v>
      </c>
      <c r="O43" s="86">
        <f t="shared" si="1"/>
      </c>
      <c r="P43" s="49"/>
      <c r="R43" s="57"/>
      <c r="S43" s="57"/>
    </row>
    <row r="44" spans="2:19" ht="15">
      <c r="B44" s="49"/>
      <c r="C44" s="89" t="s">
        <v>184</v>
      </c>
      <c r="D44" s="90" t="str">
        <f>IF(D38&gt;"",D38&amp;" / "&amp;D39,"")</f>
        <v>Leo Kivelä / Risto Pitkänen</v>
      </c>
      <c r="E44" s="91" t="str">
        <f>IF(H38&gt;"",H38&amp;" / "&amp;H39,"")</f>
        <v>Terho Pitkänen  / Jouko Nuolioja</v>
      </c>
      <c r="F44" s="92"/>
      <c r="G44" s="93">
        <v>4</v>
      </c>
      <c r="H44" s="94">
        <v>-11</v>
      </c>
      <c r="I44" s="95">
        <v>-8</v>
      </c>
      <c r="J44" s="95">
        <v>5</v>
      </c>
      <c r="K44" s="95">
        <v>-8</v>
      </c>
      <c r="L44" s="83">
        <f>IF(ISBLANK(G44),"",COUNTIF(G44:K44,"&gt;=0"))</f>
        <v>2</v>
      </c>
      <c r="M44" s="84">
        <f>IF(ISBLANK(G44),"",(IF(LEFT(G44,1)="-",1,0)+IF(LEFT(H44,1)="-",1,0)+IF(LEFT(I44,1)="-",1,0)+IF(LEFT(J44,1)="-",1,0)+IF(LEFT(K44,1)="-",1,0)))</f>
        <v>3</v>
      </c>
      <c r="N44" s="85">
        <f t="shared" si="1"/>
      </c>
      <c r="O44" s="86">
        <f t="shared" si="1"/>
        <v>1</v>
      </c>
      <c r="P44" s="49"/>
      <c r="R44" s="57"/>
      <c r="S44" s="57"/>
    </row>
    <row r="45" spans="2:16" ht="15">
      <c r="B45" s="49"/>
      <c r="C45" s="79" t="s">
        <v>185</v>
      </c>
      <c r="D45" s="80" t="str">
        <f>IF(+D35&gt;"",D35&amp;" - "&amp;H36,"")</f>
        <v>Leo Kivelä - Jouko Nuolioja</v>
      </c>
      <c r="E45" s="87"/>
      <c r="F45" s="81"/>
      <c r="G45" s="96">
        <v>13</v>
      </c>
      <c r="H45" s="82">
        <v>8</v>
      </c>
      <c r="I45" s="82">
        <v>-11</v>
      </c>
      <c r="J45" s="82">
        <v>7</v>
      </c>
      <c r="K45" s="82"/>
      <c r="L45" s="83">
        <f>IF(ISBLANK(G45),"",COUNTIF(G45:K45,"&gt;=0"))</f>
        <v>3</v>
      </c>
      <c r="M45" s="84">
        <f>IF(ISBLANK(G45),"",(IF(LEFT(G45,1)="-",1,0)+IF(LEFT(H45,1)="-",1,0)+IF(LEFT(I45,1)="-",1,0)+IF(LEFT(J45,1)="-",1,0)+IF(LEFT(K45,1)="-",1,0)))</f>
        <v>1</v>
      </c>
      <c r="N45" s="85">
        <f t="shared" si="1"/>
        <v>1</v>
      </c>
      <c r="O45" s="86">
        <f t="shared" si="1"/>
      </c>
      <c r="P45" s="49"/>
    </row>
    <row r="46" spans="2:16" ht="15.75" thickBot="1">
      <c r="B46" s="49"/>
      <c r="C46" s="79" t="s">
        <v>186</v>
      </c>
      <c r="D46" s="80" t="str">
        <f>IF(+D36&gt;"",D36&amp;" - "&amp;H35,"")</f>
        <v>Risto Pitkänen - Terho Pitkänen </v>
      </c>
      <c r="E46" s="87"/>
      <c r="F46" s="81"/>
      <c r="G46" s="82"/>
      <c r="H46" s="82"/>
      <c r="I46" s="82"/>
      <c r="J46" s="82"/>
      <c r="K46" s="82"/>
      <c r="L46" s="83">
        <f>IF(ISBLANK(G46),"",COUNTIF(G46:K46,"&gt;=0"))</f>
      </c>
      <c r="M46" s="97">
        <f>IF(ISBLANK(G46),"",(IF(LEFT(G46,1)="-",1,0)+IF(LEFT(H46,1)="-",1,0)+IF(LEFT(I46,1)="-",1,0)+IF(LEFT(J46,1)="-",1,0)+IF(LEFT(K46,1)="-",1,0)))</f>
      </c>
      <c r="N46" s="85">
        <f t="shared" si="1"/>
      </c>
      <c r="O46" s="86">
        <f t="shared" si="1"/>
      </c>
      <c r="P46" s="49"/>
    </row>
    <row r="47" spans="2:16" ht="16.5" thickBot="1">
      <c r="B47" s="44"/>
      <c r="C47" s="46"/>
      <c r="D47" s="46"/>
      <c r="E47" s="46"/>
      <c r="F47" s="46"/>
      <c r="G47" s="46"/>
      <c r="H47" s="46"/>
      <c r="I47" s="46"/>
      <c r="J47" s="98" t="s">
        <v>187</v>
      </c>
      <c r="K47" s="99"/>
      <c r="L47" s="100">
        <f>IF(ISBLANK(E42),"",SUM(L42:L46))</f>
      </c>
      <c r="M47" s="100">
        <f>IF(ISBLANK(F42),"",SUM(M42:M46))</f>
      </c>
      <c r="N47" s="101">
        <f>IF(ISBLANK(G42),"",SUM(N42:N46))</f>
        <v>3</v>
      </c>
      <c r="O47" s="102">
        <f>IF(ISBLANK(G42),"",SUM(O42:O46))</f>
        <v>1</v>
      </c>
      <c r="P47" s="49"/>
    </row>
    <row r="48" spans="2:16" ht="15">
      <c r="B48" s="44"/>
      <c r="C48" s="103" t="s">
        <v>188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6"/>
    </row>
    <row r="49" spans="2:16" ht="15">
      <c r="B49" s="44"/>
      <c r="C49" s="52" t="s">
        <v>189</v>
      </c>
      <c r="D49" s="52"/>
      <c r="E49" s="52" t="s">
        <v>190</v>
      </c>
      <c r="F49" s="104"/>
      <c r="G49" s="52"/>
      <c r="H49" s="52" t="s">
        <v>191</v>
      </c>
      <c r="I49" s="104"/>
      <c r="J49" s="52"/>
      <c r="K49" s="105" t="s">
        <v>192</v>
      </c>
      <c r="L49" s="10"/>
      <c r="M49" s="46"/>
      <c r="N49" s="46"/>
      <c r="O49" s="46"/>
      <c r="P49" s="56"/>
    </row>
    <row r="50" spans="2:16" ht="16.5" thickBot="1">
      <c r="B50" s="44"/>
      <c r="C50" s="46"/>
      <c r="D50" s="46"/>
      <c r="E50" s="46"/>
      <c r="F50" s="46"/>
      <c r="G50" s="46"/>
      <c r="H50" s="46"/>
      <c r="I50" s="46"/>
      <c r="J50" s="46"/>
      <c r="K50" s="115" t="str">
        <f>IF(N47=3,D34,IF(O47=3,H34,""))</f>
        <v>LPTS</v>
      </c>
      <c r="L50" s="115"/>
      <c r="M50" s="115"/>
      <c r="N50" s="115"/>
      <c r="O50" s="115"/>
      <c r="P50" s="49"/>
    </row>
    <row r="51" spans="2:16" ht="18">
      <c r="B51" s="106"/>
      <c r="C51" s="107"/>
      <c r="D51" s="107"/>
      <c r="E51" s="107"/>
      <c r="F51" s="107"/>
      <c r="G51" s="107"/>
      <c r="H51" s="107"/>
      <c r="I51" s="107"/>
      <c r="J51" s="107"/>
      <c r="K51" s="108"/>
      <c r="L51" s="108"/>
      <c r="M51" s="108"/>
      <c r="N51" s="108"/>
      <c r="O51" s="108"/>
      <c r="P51" s="109"/>
    </row>
    <row r="52" ht="15">
      <c r="C52" s="110"/>
    </row>
    <row r="54" spans="2:16" ht="15.75">
      <c r="B54" s="39"/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</row>
    <row r="55" spans="2:16" ht="15.75">
      <c r="B55" s="44"/>
      <c r="C55" s="10"/>
      <c r="D55" s="45" t="s">
        <v>151</v>
      </c>
      <c r="E55" s="46"/>
      <c r="F55" s="46"/>
      <c r="G55" s="10"/>
      <c r="H55" s="47" t="s">
        <v>152</v>
      </c>
      <c r="I55" s="48"/>
      <c r="J55" s="116" t="s">
        <v>112</v>
      </c>
      <c r="K55" s="116"/>
      <c r="L55" s="116"/>
      <c r="M55" s="116"/>
      <c r="N55" s="116"/>
      <c r="O55" s="116"/>
      <c r="P55" s="49"/>
    </row>
    <row r="56" spans="2:16" ht="20.25">
      <c r="B56" s="44"/>
      <c r="C56" s="50"/>
      <c r="D56" s="51" t="s">
        <v>153</v>
      </c>
      <c r="E56" s="46"/>
      <c r="F56" s="46"/>
      <c r="G56" s="10"/>
      <c r="H56" s="47" t="s">
        <v>154</v>
      </c>
      <c r="I56" s="48"/>
      <c r="J56" s="116" t="s">
        <v>93</v>
      </c>
      <c r="K56" s="116"/>
      <c r="L56" s="116"/>
      <c r="M56" s="116"/>
      <c r="N56" s="116"/>
      <c r="O56" s="116"/>
      <c r="P56" s="49"/>
    </row>
    <row r="57" spans="2:16" ht="15">
      <c r="B57" s="44"/>
      <c r="C57" s="46"/>
      <c r="D57" s="52" t="s">
        <v>155</v>
      </c>
      <c r="E57" s="46"/>
      <c r="F57" s="46"/>
      <c r="G57" s="46"/>
      <c r="H57" s="47" t="s">
        <v>156</v>
      </c>
      <c r="I57" s="53"/>
      <c r="J57" s="117">
        <v>40</v>
      </c>
      <c r="K57" s="117"/>
      <c r="L57" s="117"/>
      <c r="M57" s="117"/>
      <c r="N57" s="117"/>
      <c r="O57" s="117"/>
      <c r="P57" s="49"/>
    </row>
    <row r="58" spans="2:16" ht="15.75">
      <c r="B58" s="44"/>
      <c r="C58" s="46"/>
      <c r="D58" s="46"/>
      <c r="E58" s="46"/>
      <c r="F58" s="46"/>
      <c r="G58" s="46"/>
      <c r="H58" s="47" t="s">
        <v>157</v>
      </c>
      <c r="I58" s="48"/>
      <c r="J58" s="118">
        <v>40481</v>
      </c>
      <c r="K58" s="118"/>
      <c r="L58" s="118"/>
      <c r="M58" s="54" t="s">
        <v>158</v>
      </c>
      <c r="N58" s="119" t="s">
        <v>159</v>
      </c>
      <c r="O58" s="119"/>
      <c r="P58" s="49"/>
    </row>
    <row r="59" spans="2:16" ht="15">
      <c r="B59" s="44"/>
      <c r="C59" s="10"/>
      <c r="D59" s="55" t="s">
        <v>160</v>
      </c>
      <c r="E59" s="46"/>
      <c r="F59" s="46"/>
      <c r="G59" s="46"/>
      <c r="H59" s="55" t="s">
        <v>160</v>
      </c>
      <c r="I59" s="46"/>
      <c r="J59" s="46"/>
      <c r="K59" s="46"/>
      <c r="L59" s="46"/>
      <c r="M59" s="46"/>
      <c r="N59" s="46"/>
      <c r="O59" s="46"/>
      <c r="P59" s="56"/>
    </row>
    <row r="60" spans="2:16" ht="15.75">
      <c r="B60" s="49"/>
      <c r="C60" s="58" t="s">
        <v>161</v>
      </c>
      <c r="D60" s="120" t="s">
        <v>4</v>
      </c>
      <c r="E60" s="120"/>
      <c r="F60" s="59"/>
      <c r="G60" s="60" t="s">
        <v>162</v>
      </c>
      <c r="H60" s="120" t="s">
        <v>7</v>
      </c>
      <c r="I60" s="120"/>
      <c r="J60" s="120"/>
      <c r="K60" s="120"/>
      <c r="L60" s="120"/>
      <c r="M60" s="120"/>
      <c r="N60" s="120"/>
      <c r="O60" s="120"/>
      <c r="P60" s="49"/>
    </row>
    <row r="61" spans="2:16" ht="15">
      <c r="B61" s="49"/>
      <c r="C61" s="61" t="s">
        <v>163</v>
      </c>
      <c r="D61" s="114" t="s">
        <v>197</v>
      </c>
      <c r="E61" s="114"/>
      <c r="F61" s="62"/>
      <c r="G61" s="63" t="s">
        <v>165</v>
      </c>
      <c r="H61" s="114" t="s">
        <v>168</v>
      </c>
      <c r="I61" s="114"/>
      <c r="J61" s="114"/>
      <c r="K61" s="114"/>
      <c r="L61" s="114"/>
      <c r="M61" s="114"/>
      <c r="N61" s="114"/>
      <c r="O61" s="114"/>
      <c r="P61" s="49"/>
    </row>
    <row r="62" spans="2:16" ht="15">
      <c r="B62" s="49"/>
      <c r="C62" s="64" t="s">
        <v>167</v>
      </c>
      <c r="D62" s="114" t="s">
        <v>198</v>
      </c>
      <c r="E62" s="114"/>
      <c r="F62" s="62"/>
      <c r="G62" s="65" t="s">
        <v>169</v>
      </c>
      <c r="H62" s="114" t="s">
        <v>164</v>
      </c>
      <c r="I62" s="114"/>
      <c r="J62" s="114"/>
      <c r="K62" s="114"/>
      <c r="L62" s="114"/>
      <c r="M62" s="114"/>
      <c r="N62" s="114"/>
      <c r="O62" s="114"/>
      <c r="P62" s="49"/>
    </row>
    <row r="63" spans="2:16" ht="15">
      <c r="B63" s="44"/>
      <c r="C63" s="66" t="s">
        <v>171</v>
      </c>
      <c r="D63" s="67"/>
      <c r="E63" s="68"/>
      <c r="F63" s="69"/>
      <c r="G63" s="66" t="s">
        <v>171</v>
      </c>
      <c r="H63" s="70"/>
      <c r="I63" s="70"/>
      <c r="J63" s="70"/>
      <c r="K63" s="70"/>
      <c r="L63" s="70"/>
      <c r="M63" s="70"/>
      <c r="N63" s="70"/>
      <c r="O63" s="70"/>
      <c r="P63" s="56"/>
    </row>
    <row r="64" spans="2:16" ht="15">
      <c r="B64" s="49"/>
      <c r="C64" s="61"/>
      <c r="D64" s="114" t="s">
        <v>197</v>
      </c>
      <c r="E64" s="114"/>
      <c r="F64" s="62"/>
      <c r="G64" s="63"/>
      <c r="H64" s="114" t="s">
        <v>168</v>
      </c>
      <c r="I64" s="114"/>
      <c r="J64" s="114"/>
      <c r="K64" s="114"/>
      <c r="L64" s="114"/>
      <c r="M64" s="114"/>
      <c r="N64" s="114"/>
      <c r="O64" s="114"/>
      <c r="P64" s="49"/>
    </row>
    <row r="65" spans="2:16" ht="15">
      <c r="B65" s="49"/>
      <c r="C65" s="71"/>
      <c r="D65" s="114" t="s">
        <v>198</v>
      </c>
      <c r="E65" s="114"/>
      <c r="F65" s="62"/>
      <c r="G65" s="72"/>
      <c r="H65" s="114" t="s">
        <v>164</v>
      </c>
      <c r="I65" s="114"/>
      <c r="J65" s="114"/>
      <c r="K65" s="114"/>
      <c r="L65" s="114"/>
      <c r="M65" s="114"/>
      <c r="N65" s="114"/>
      <c r="O65" s="114"/>
      <c r="P65" s="49"/>
    </row>
    <row r="66" spans="2:16" ht="15.75">
      <c r="B66" s="44"/>
      <c r="C66" s="46"/>
      <c r="D66" s="46"/>
      <c r="E66" s="46"/>
      <c r="F66" s="46"/>
      <c r="G66" s="55" t="s">
        <v>172</v>
      </c>
      <c r="H66" s="73"/>
      <c r="I66" s="73"/>
      <c r="J66" s="73"/>
      <c r="K66" s="46"/>
      <c r="L66" s="46"/>
      <c r="M66" s="46"/>
      <c r="N66" s="74"/>
      <c r="O66" s="10"/>
      <c r="P66" s="56"/>
    </row>
    <row r="67" spans="2:16" ht="15">
      <c r="B67" s="44"/>
      <c r="C67" s="45" t="s">
        <v>173</v>
      </c>
      <c r="D67" s="46"/>
      <c r="E67" s="46"/>
      <c r="F67" s="46"/>
      <c r="G67" s="75" t="s">
        <v>174</v>
      </c>
      <c r="H67" s="75" t="s">
        <v>175</v>
      </c>
      <c r="I67" s="75" t="s">
        <v>176</v>
      </c>
      <c r="J67" s="75" t="s">
        <v>177</v>
      </c>
      <c r="K67" s="75" t="s">
        <v>178</v>
      </c>
      <c r="L67" s="76" t="s">
        <v>179</v>
      </c>
      <c r="M67" s="77"/>
      <c r="N67" s="78" t="s">
        <v>180</v>
      </c>
      <c r="O67" s="78" t="s">
        <v>181</v>
      </c>
      <c r="P67" s="49"/>
    </row>
    <row r="68" spans="2:16" ht="15">
      <c r="B68" s="49"/>
      <c r="C68" s="79" t="s">
        <v>182</v>
      </c>
      <c r="D68" s="80" t="str">
        <f>IF(D61&gt;"",D61&amp;" - "&amp;H61,"")</f>
        <v>Yan Zhou Ping - Anders Lundström</v>
      </c>
      <c r="E68" s="80"/>
      <c r="F68" s="81"/>
      <c r="G68" s="82">
        <v>-8</v>
      </c>
      <c r="H68" s="82">
        <v>-5</v>
      </c>
      <c r="I68" s="82">
        <v>-6</v>
      </c>
      <c r="J68" s="82"/>
      <c r="K68" s="82"/>
      <c r="L68" s="83">
        <f>IF(ISBLANK(G68),"",COUNTIF(G68:K68,"&gt;=0"))</f>
        <v>0</v>
      </c>
      <c r="M68" s="84">
        <f>IF(ISBLANK(G68),"",(IF(LEFT(G68,1)="-",1,0)+IF(LEFT(H68,1)="-",1,0)+IF(LEFT(I68,1)="-",1,0)+IF(LEFT(J68,1)="-",1,0)+IF(LEFT(K68,1)="-",1,0)))</f>
        <v>3</v>
      </c>
      <c r="N68" s="85">
        <f aca="true" t="shared" si="2" ref="N68:O72">IF(L68=3,1,"")</f>
      </c>
      <c r="O68" s="86">
        <f t="shared" si="2"/>
        <v>1</v>
      </c>
      <c r="P68" s="49"/>
    </row>
    <row r="69" spans="2:16" ht="15">
      <c r="B69" s="49"/>
      <c r="C69" s="79" t="s">
        <v>183</v>
      </c>
      <c r="D69" s="80" t="str">
        <f>IF(D62&gt;"",D62&amp;" - "&amp;H62,"")</f>
        <v>Xisheng Cong - Matti Kurvinen</v>
      </c>
      <c r="E69" s="87"/>
      <c r="F69" s="81"/>
      <c r="G69" s="88">
        <v>8</v>
      </c>
      <c r="H69" s="82">
        <v>8</v>
      </c>
      <c r="I69" s="82">
        <v>9</v>
      </c>
      <c r="J69" s="82"/>
      <c r="K69" s="82"/>
      <c r="L69" s="83">
        <f>IF(ISBLANK(G69),"",COUNTIF(G69:K69,"&gt;=0"))</f>
        <v>3</v>
      </c>
      <c r="M69" s="84">
        <f>IF(ISBLANK(G69),"",(IF(LEFT(G69,1)="-",1,0)+IF(LEFT(H69,1)="-",1,0)+IF(LEFT(I69,1)="-",1,0)+IF(LEFT(J69,1)="-",1,0)+IF(LEFT(K69,1)="-",1,0)))</f>
        <v>0</v>
      </c>
      <c r="N69" s="85">
        <f t="shared" si="2"/>
        <v>1</v>
      </c>
      <c r="O69" s="86">
        <f t="shared" si="2"/>
      </c>
      <c r="P69" s="49"/>
    </row>
    <row r="70" spans="2:16" ht="15">
      <c r="B70" s="49"/>
      <c r="C70" s="89" t="s">
        <v>184</v>
      </c>
      <c r="D70" s="90" t="str">
        <f>IF(D64&gt;"",D64&amp;" / "&amp;D65,"")</f>
        <v>Yan Zhou Ping / Xisheng Cong</v>
      </c>
      <c r="E70" s="91" t="str">
        <f>IF(H64&gt;"",H64&amp;" / "&amp;H65,"")</f>
        <v>Anders Lundström / Matti Kurvinen</v>
      </c>
      <c r="F70" s="92"/>
      <c r="G70" s="93">
        <v>-6</v>
      </c>
      <c r="H70" s="94">
        <v>-5</v>
      </c>
      <c r="I70" s="95">
        <v>-6</v>
      </c>
      <c r="J70" s="95"/>
      <c r="K70" s="95"/>
      <c r="L70" s="83">
        <f>IF(ISBLANK(G70),"",COUNTIF(G70:K70,"&gt;=0"))</f>
        <v>0</v>
      </c>
      <c r="M70" s="84">
        <f>IF(ISBLANK(G70),"",(IF(LEFT(G70,1)="-",1,0)+IF(LEFT(H70,1)="-",1,0)+IF(LEFT(I70,1)="-",1,0)+IF(LEFT(J70,1)="-",1,0)+IF(LEFT(K70,1)="-",1,0)))</f>
        <v>3</v>
      </c>
      <c r="N70" s="85">
        <f t="shared" si="2"/>
      </c>
      <c r="O70" s="86">
        <f t="shared" si="2"/>
        <v>1</v>
      </c>
      <c r="P70" s="49"/>
    </row>
    <row r="71" spans="2:16" ht="15">
      <c r="B71" s="49"/>
      <c r="C71" s="79" t="s">
        <v>185</v>
      </c>
      <c r="D71" s="80" t="str">
        <f>IF(+D61&gt;"",D61&amp;" - "&amp;H62,"")</f>
        <v>Yan Zhou Ping - Matti Kurvinen</v>
      </c>
      <c r="E71" s="87"/>
      <c r="F71" s="81"/>
      <c r="G71" s="96">
        <v>8</v>
      </c>
      <c r="H71" s="82">
        <v>2</v>
      </c>
      <c r="I71" s="82">
        <v>-8</v>
      </c>
      <c r="J71" s="82">
        <v>7</v>
      </c>
      <c r="K71" s="82"/>
      <c r="L71" s="83">
        <f>IF(ISBLANK(G71),"",COUNTIF(G71:K71,"&gt;=0"))</f>
        <v>3</v>
      </c>
      <c r="M71" s="84">
        <f>IF(ISBLANK(G71),"",(IF(LEFT(G71,1)="-",1,0)+IF(LEFT(H71,1)="-",1,0)+IF(LEFT(I71,1)="-",1,0)+IF(LEFT(J71,1)="-",1,0)+IF(LEFT(K71,1)="-",1,0)))</f>
        <v>1</v>
      </c>
      <c r="N71" s="85">
        <f t="shared" si="2"/>
        <v>1</v>
      </c>
      <c r="O71" s="86">
        <f t="shared" si="2"/>
      </c>
      <c r="P71" s="49"/>
    </row>
    <row r="72" spans="2:16" ht="15.75" thickBot="1">
      <c r="B72" s="49"/>
      <c r="C72" s="79" t="s">
        <v>186</v>
      </c>
      <c r="D72" s="80" t="str">
        <f>IF(+D62&gt;"",D62&amp;" - "&amp;H61,"")</f>
        <v>Xisheng Cong - Anders Lundström</v>
      </c>
      <c r="E72" s="87"/>
      <c r="F72" s="81"/>
      <c r="G72" s="82">
        <v>9</v>
      </c>
      <c r="H72" s="82">
        <v>-5</v>
      </c>
      <c r="I72" s="82">
        <v>-8</v>
      </c>
      <c r="J72" s="82">
        <v>-8</v>
      </c>
      <c r="K72" s="82"/>
      <c r="L72" s="83">
        <f>IF(ISBLANK(G72),"",COUNTIF(G72:K72,"&gt;=0"))</f>
        <v>1</v>
      </c>
      <c r="M72" s="97">
        <f>IF(ISBLANK(G72),"",(IF(LEFT(G72,1)="-",1,0)+IF(LEFT(H72,1)="-",1,0)+IF(LEFT(I72,1)="-",1,0)+IF(LEFT(J72,1)="-",1,0)+IF(LEFT(K72,1)="-",1,0)))</f>
        <v>3</v>
      </c>
      <c r="N72" s="85">
        <f t="shared" si="2"/>
      </c>
      <c r="O72" s="86">
        <f t="shared" si="2"/>
        <v>1</v>
      </c>
      <c r="P72" s="49"/>
    </row>
    <row r="73" spans="2:16" ht="16.5" thickBot="1">
      <c r="B73" s="44"/>
      <c r="C73" s="46"/>
      <c r="D73" s="46"/>
      <c r="E73" s="46"/>
      <c r="F73" s="46"/>
      <c r="G73" s="46"/>
      <c r="H73" s="46"/>
      <c r="I73" s="46"/>
      <c r="J73" s="98" t="s">
        <v>187</v>
      </c>
      <c r="K73" s="99"/>
      <c r="L73" s="100">
        <f>IF(ISBLANK(E68),"",SUM(L68:L72))</f>
      </c>
      <c r="M73" s="100">
        <f>IF(ISBLANK(F68),"",SUM(M68:M72))</f>
      </c>
      <c r="N73" s="101">
        <f>IF(ISBLANK(G68),"",SUM(N68:N72))</f>
        <v>2</v>
      </c>
      <c r="O73" s="102">
        <f>IF(ISBLANK(G68),"",SUM(O68:O72))</f>
        <v>3</v>
      </c>
      <c r="P73" s="49"/>
    </row>
    <row r="74" spans="2:16" ht="15">
      <c r="B74" s="44"/>
      <c r="C74" s="103" t="s">
        <v>188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56"/>
    </row>
    <row r="75" spans="2:16" ht="15">
      <c r="B75" s="44"/>
      <c r="C75" s="52" t="s">
        <v>189</v>
      </c>
      <c r="D75" s="52"/>
      <c r="E75" s="52" t="s">
        <v>190</v>
      </c>
      <c r="F75" s="104"/>
      <c r="G75" s="52"/>
      <c r="H75" s="52" t="s">
        <v>191</v>
      </c>
      <c r="I75" s="104"/>
      <c r="J75" s="52"/>
      <c r="K75" s="105" t="s">
        <v>192</v>
      </c>
      <c r="L75" s="10"/>
      <c r="M75" s="46"/>
      <c r="N75" s="46"/>
      <c r="O75" s="46"/>
      <c r="P75" s="56"/>
    </row>
    <row r="76" spans="2:16" ht="16.5" thickBot="1">
      <c r="B76" s="44"/>
      <c r="C76" s="46"/>
      <c r="D76" s="46"/>
      <c r="E76" s="46"/>
      <c r="F76" s="46"/>
      <c r="G76" s="46"/>
      <c r="H76" s="46"/>
      <c r="I76" s="46"/>
      <c r="J76" s="46"/>
      <c r="K76" s="115" t="str">
        <f>IF(N73=3,D60,IF(O73=3,H60,""))</f>
        <v>MBF</v>
      </c>
      <c r="L76" s="115"/>
      <c r="M76" s="115"/>
      <c r="N76" s="115"/>
      <c r="O76" s="115"/>
      <c r="P76" s="49"/>
    </row>
    <row r="77" spans="2:16" ht="18">
      <c r="B77" s="106"/>
      <c r="C77" s="107"/>
      <c r="D77" s="107"/>
      <c r="E77" s="107"/>
      <c r="F77" s="107"/>
      <c r="G77" s="107"/>
      <c r="H77" s="107"/>
      <c r="I77" s="107"/>
      <c r="J77" s="107"/>
      <c r="K77" s="108"/>
      <c r="L77" s="108"/>
      <c r="M77" s="108"/>
      <c r="N77" s="108"/>
      <c r="O77" s="108"/>
      <c r="P77" s="109"/>
    </row>
    <row r="78" ht="15">
      <c r="C78" s="110"/>
    </row>
    <row r="80" spans="2:16" ht="15.75">
      <c r="B80" s="39"/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3"/>
    </row>
    <row r="81" spans="2:16" ht="15.75">
      <c r="B81" s="44"/>
      <c r="C81" s="10"/>
      <c r="D81" s="45" t="s">
        <v>151</v>
      </c>
      <c r="E81" s="46"/>
      <c r="F81" s="46"/>
      <c r="G81" s="10"/>
      <c r="H81" s="47" t="s">
        <v>152</v>
      </c>
      <c r="I81" s="48"/>
      <c r="J81" s="116" t="s">
        <v>112</v>
      </c>
      <c r="K81" s="116"/>
      <c r="L81" s="116"/>
      <c r="M81" s="116"/>
      <c r="N81" s="116"/>
      <c r="O81" s="116"/>
      <c r="P81" s="49"/>
    </row>
    <row r="82" spans="2:16" ht="20.25">
      <c r="B82" s="44"/>
      <c r="C82" s="50"/>
      <c r="D82" s="51" t="s">
        <v>153</v>
      </c>
      <c r="E82" s="46"/>
      <c r="F82" s="46"/>
      <c r="G82" s="10"/>
      <c r="H82" s="47" t="s">
        <v>154</v>
      </c>
      <c r="I82" s="48"/>
      <c r="J82" s="116" t="s">
        <v>93</v>
      </c>
      <c r="K82" s="116"/>
      <c r="L82" s="116"/>
      <c r="M82" s="116"/>
      <c r="N82" s="116"/>
      <c r="O82" s="116"/>
      <c r="P82" s="49"/>
    </row>
    <row r="83" spans="2:16" ht="15">
      <c r="B83" s="44"/>
      <c r="C83" s="46"/>
      <c r="D83" s="52" t="s">
        <v>155</v>
      </c>
      <c r="E83" s="46"/>
      <c r="F83" s="46"/>
      <c r="G83" s="46"/>
      <c r="H83" s="47" t="s">
        <v>156</v>
      </c>
      <c r="I83" s="53"/>
      <c r="J83" s="117" t="s">
        <v>199</v>
      </c>
      <c r="K83" s="117"/>
      <c r="L83" s="117"/>
      <c r="M83" s="117"/>
      <c r="N83" s="117"/>
      <c r="O83" s="117"/>
      <c r="P83" s="49"/>
    </row>
    <row r="84" spans="2:16" ht="15.75">
      <c r="B84" s="44"/>
      <c r="C84" s="46"/>
      <c r="D84" s="46"/>
      <c r="E84" s="46"/>
      <c r="F84" s="46"/>
      <c r="G84" s="46"/>
      <c r="H84" s="47" t="s">
        <v>157</v>
      </c>
      <c r="I84" s="48"/>
      <c r="J84" s="118">
        <v>40481</v>
      </c>
      <c r="K84" s="118"/>
      <c r="L84" s="118"/>
      <c r="M84" s="54" t="s">
        <v>158</v>
      </c>
      <c r="N84" s="119" t="s">
        <v>159</v>
      </c>
      <c r="O84" s="119"/>
      <c r="P84" s="49"/>
    </row>
    <row r="85" spans="2:16" ht="15">
      <c r="B85" s="44"/>
      <c r="C85" s="10"/>
      <c r="D85" s="55" t="s">
        <v>160</v>
      </c>
      <c r="E85" s="46"/>
      <c r="F85" s="46"/>
      <c r="G85" s="46"/>
      <c r="H85" s="55" t="s">
        <v>160</v>
      </c>
      <c r="I85" s="46"/>
      <c r="J85" s="46"/>
      <c r="K85" s="46"/>
      <c r="L85" s="46"/>
      <c r="M85" s="46"/>
      <c r="N85" s="46"/>
      <c r="O85" s="46"/>
      <c r="P85" s="56"/>
    </row>
    <row r="86" spans="2:16" ht="15.75">
      <c r="B86" s="49"/>
      <c r="C86" s="58" t="s">
        <v>161</v>
      </c>
      <c r="D86" s="120" t="s">
        <v>1</v>
      </c>
      <c r="E86" s="120"/>
      <c r="F86" s="59"/>
      <c r="G86" s="60" t="s">
        <v>162</v>
      </c>
      <c r="H86" s="120" t="s">
        <v>7</v>
      </c>
      <c r="I86" s="120"/>
      <c r="J86" s="120"/>
      <c r="K86" s="120"/>
      <c r="L86" s="120"/>
      <c r="M86" s="120"/>
      <c r="N86" s="120"/>
      <c r="O86" s="120"/>
      <c r="P86" s="49"/>
    </row>
    <row r="87" spans="2:16" ht="15">
      <c r="B87" s="49"/>
      <c r="C87" s="61" t="s">
        <v>163</v>
      </c>
      <c r="D87" s="114" t="s">
        <v>193</v>
      </c>
      <c r="E87" s="114"/>
      <c r="F87" s="62"/>
      <c r="G87" s="63" t="s">
        <v>165</v>
      </c>
      <c r="H87" s="114" t="s">
        <v>168</v>
      </c>
      <c r="I87" s="114"/>
      <c r="J87" s="114"/>
      <c r="K87" s="114"/>
      <c r="L87" s="114"/>
      <c r="M87" s="114"/>
      <c r="N87" s="114"/>
      <c r="O87" s="114"/>
      <c r="P87" s="49"/>
    </row>
    <row r="88" spans="2:16" ht="15">
      <c r="B88" s="49"/>
      <c r="C88" s="64" t="s">
        <v>167</v>
      </c>
      <c r="D88" s="114" t="s">
        <v>195</v>
      </c>
      <c r="E88" s="114"/>
      <c r="F88" s="62"/>
      <c r="G88" s="65" t="s">
        <v>169</v>
      </c>
      <c r="H88" s="114" t="s">
        <v>164</v>
      </c>
      <c r="I88" s="114"/>
      <c r="J88" s="114"/>
      <c r="K88" s="114"/>
      <c r="L88" s="114"/>
      <c r="M88" s="114"/>
      <c r="N88" s="114"/>
      <c r="O88" s="114"/>
      <c r="P88" s="49"/>
    </row>
    <row r="89" spans="2:16" ht="15">
      <c r="B89" s="44"/>
      <c r="C89" s="66" t="s">
        <v>171</v>
      </c>
      <c r="D89" s="67"/>
      <c r="E89" s="68"/>
      <c r="F89" s="69"/>
      <c r="G89" s="66" t="s">
        <v>171</v>
      </c>
      <c r="H89" s="70"/>
      <c r="I89" s="70"/>
      <c r="J89" s="70"/>
      <c r="K89" s="70"/>
      <c r="L89" s="70"/>
      <c r="M89" s="70"/>
      <c r="N89" s="70"/>
      <c r="O89" s="70"/>
      <c r="P89" s="56"/>
    </row>
    <row r="90" spans="2:16" ht="15">
      <c r="B90" s="49"/>
      <c r="C90" s="61"/>
      <c r="D90" s="114" t="s">
        <v>193</v>
      </c>
      <c r="E90" s="114"/>
      <c r="F90" s="62"/>
      <c r="G90" s="63"/>
      <c r="H90" s="114" t="s">
        <v>168</v>
      </c>
      <c r="I90" s="114"/>
      <c r="J90" s="114"/>
      <c r="K90" s="114"/>
      <c r="L90" s="114"/>
      <c r="M90" s="114"/>
      <c r="N90" s="114"/>
      <c r="O90" s="114"/>
      <c r="P90" s="49"/>
    </row>
    <row r="91" spans="2:16" ht="15">
      <c r="B91" s="49"/>
      <c r="C91" s="71"/>
      <c r="D91" s="114" t="s">
        <v>195</v>
      </c>
      <c r="E91" s="114"/>
      <c r="F91" s="62"/>
      <c r="G91" s="72"/>
      <c r="H91" s="114" t="s">
        <v>164</v>
      </c>
      <c r="I91" s="114"/>
      <c r="J91" s="114"/>
      <c r="K91" s="114"/>
      <c r="L91" s="114"/>
      <c r="M91" s="114"/>
      <c r="N91" s="114"/>
      <c r="O91" s="114"/>
      <c r="P91" s="49"/>
    </row>
    <row r="92" spans="2:16" ht="15.75">
      <c r="B92" s="44"/>
      <c r="C92" s="46"/>
      <c r="D92" s="46"/>
      <c r="E92" s="46"/>
      <c r="F92" s="46"/>
      <c r="G92" s="55" t="s">
        <v>172</v>
      </c>
      <c r="H92" s="73"/>
      <c r="I92" s="73"/>
      <c r="J92" s="73"/>
      <c r="K92" s="46"/>
      <c r="L92" s="46"/>
      <c r="M92" s="46"/>
      <c r="N92" s="74"/>
      <c r="O92" s="10"/>
      <c r="P92" s="56"/>
    </row>
    <row r="93" spans="2:16" ht="15">
      <c r="B93" s="44"/>
      <c r="C93" s="45" t="s">
        <v>173</v>
      </c>
      <c r="D93" s="46"/>
      <c r="E93" s="46"/>
      <c r="F93" s="46"/>
      <c r="G93" s="75" t="s">
        <v>174</v>
      </c>
      <c r="H93" s="75" t="s">
        <v>175</v>
      </c>
      <c r="I93" s="75" t="s">
        <v>176</v>
      </c>
      <c r="J93" s="75" t="s">
        <v>177</v>
      </c>
      <c r="K93" s="75" t="s">
        <v>178</v>
      </c>
      <c r="L93" s="76" t="s">
        <v>179</v>
      </c>
      <c r="M93" s="77"/>
      <c r="N93" s="78" t="s">
        <v>180</v>
      </c>
      <c r="O93" s="78" t="s">
        <v>181</v>
      </c>
      <c r="P93" s="49"/>
    </row>
    <row r="94" spans="2:16" ht="15">
      <c r="B94" s="49"/>
      <c r="C94" s="79" t="s">
        <v>182</v>
      </c>
      <c r="D94" s="80" t="str">
        <f>IF(D87&gt;"",D87&amp;" - "&amp;H87,"")</f>
        <v>Leo Kivelä - Anders Lundström</v>
      </c>
      <c r="E94" s="80"/>
      <c r="F94" s="81"/>
      <c r="G94" s="82">
        <v>9</v>
      </c>
      <c r="H94" s="82">
        <v>5</v>
      </c>
      <c r="I94" s="82">
        <v>-8</v>
      </c>
      <c r="J94" s="82">
        <v>5</v>
      </c>
      <c r="K94" s="82"/>
      <c r="L94" s="83">
        <f>IF(ISBLANK(G94),"",COUNTIF(G94:K94,"&gt;=0"))</f>
        <v>3</v>
      </c>
      <c r="M94" s="84">
        <f>IF(ISBLANK(G94),"",(IF(LEFT(G94,1)="-",1,0)+IF(LEFT(H94,1)="-",1,0)+IF(LEFT(I94,1)="-",1,0)+IF(LEFT(J94,1)="-",1,0)+IF(LEFT(K94,1)="-",1,0)))</f>
        <v>1</v>
      </c>
      <c r="N94" s="85">
        <f aca="true" t="shared" si="3" ref="N94:O98">IF(L94=3,1,"")</f>
        <v>1</v>
      </c>
      <c r="O94" s="86">
        <f t="shared" si="3"/>
      </c>
      <c r="P94" s="49"/>
    </row>
    <row r="95" spans="2:16" ht="15">
      <c r="B95" s="49"/>
      <c r="C95" s="79" t="s">
        <v>183</v>
      </c>
      <c r="D95" s="80" t="str">
        <f>IF(D88&gt;"",D88&amp;" - "&amp;H88,"")</f>
        <v>Risto Pitkänen - Matti Kurvinen</v>
      </c>
      <c r="E95" s="87"/>
      <c r="F95" s="81"/>
      <c r="G95" s="88">
        <v>-8</v>
      </c>
      <c r="H95" s="82">
        <v>-7</v>
      </c>
      <c r="I95" s="82">
        <v>6</v>
      </c>
      <c r="J95" s="82">
        <v>5</v>
      </c>
      <c r="K95" s="82">
        <v>-10</v>
      </c>
      <c r="L95" s="83">
        <f>IF(ISBLANK(G95),"",COUNTIF(G95:K95,"&gt;=0"))</f>
        <v>2</v>
      </c>
      <c r="M95" s="84">
        <f>IF(ISBLANK(G95),"",(IF(LEFT(G95,1)="-",1,0)+IF(LEFT(H95,1)="-",1,0)+IF(LEFT(I95,1)="-",1,0)+IF(LEFT(J95,1)="-",1,0)+IF(LEFT(K95,1)="-",1,0)))</f>
        <v>3</v>
      </c>
      <c r="N95" s="85">
        <f t="shared" si="3"/>
      </c>
      <c r="O95" s="86">
        <f t="shared" si="3"/>
        <v>1</v>
      </c>
      <c r="P95" s="49"/>
    </row>
    <row r="96" spans="2:16" ht="15">
      <c r="B96" s="49"/>
      <c r="C96" s="89" t="s">
        <v>184</v>
      </c>
      <c r="D96" s="90" t="str">
        <f>IF(D90&gt;"",D90&amp;" / "&amp;D91,"")</f>
        <v>Leo Kivelä / Risto Pitkänen</v>
      </c>
      <c r="E96" s="91" t="str">
        <f>IF(H90&gt;"",H90&amp;" / "&amp;H91,"")</f>
        <v>Anders Lundström / Matti Kurvinen</v>
      </c>
      <c r="F96" s="92"/>
      <c r="G96" s="93">
        <v>-9</v>
      </c>
      <c r="H96" s="94">
        <v>-9</v>
      </c>
      <c r="I96" s="95">
        <v>-6</v>
      </c>
      <c r="J96" s="95"/>
      <c r="K96" s="95"/>
      <c r="L96" s="83">
        <f>IF(ISBLANK(G96),"",COUNTIF(G96:K96,"&gt;=0"))</f>
        <v>0</v>
      </c>
      <c r="M96" s="84">
        <f>IF(ISBLANK(G96),"",(IF(LEFT(G96,1)="-",1,0)+IF(LEFT(H96,1)="-",1,0)+IF(LEFT(I96,1)="-",1,0)+IF(LEFT(J96,1)="-",1,0)+IF(LEFT(K96,1)="-",1,0)))</f>
        <v>3</v>
      </c>
      <c r="N96" s="85">
        <f t="shared" si="3"/>
      </c>
      <c r="O96" s="86">
        <f t="shared" si="3"/>
        <v>1</v>
      </c>
      <c r="P96" s="49"/>
    </row>
    <row r="97" spans="2:16" ht="15">
      <c r="B97" s="49"/>
      <c r="C97" s="79" t="s">
        <v>185</v>
      </c>
      <c r="D97" s="80" t="str">
        <f>IF(+D87&gt;"",D87&amp;" - "&amp;H88,"")</f>
        <v>Leo Kivelä - Matti Kurvinen</v>
      </c>
      <c r="E97" s="87"/>
      <c r="F97" s="81"/>
      <c r="G97" s="96">
        <v>-3</v>
      </c>
      <c r="H97" s="82">
        <v>8</v>
      </c>
      <c r="I97" s="82">
        <v>7</v>
      </c>
      <c r="J97" s="82">
        <v>9</v>
      </c>
      <c r="K97" s="82"/>
      <c r="L97" s="83">
        <f>IF(ISBLANK(G97),"",COUNTIF(G97:K97,"&gt;=0"))</f>
        <v>3</v>
      </c>
      <c r="M97" s="84">
        <f>IF(ISBLANK(G97),"",(IF(LEFT(G97,1)="-",1,0)+IF(LEFT(H97,1)="-",1,0)+IF(LEFT(I97,1)="-",1,0)+IF(LEFT(J97,1)="-",1,0)+IF(LEFT(K97,1)="-",1,0)))</f>
        <v>1</v>
      </c>
      <c r="N97" s="85">
        <f t="shared" si="3"/>
        <v>1</v>
      </c>
      <c r="O97" s="86">
        <f t="shared" si="3"/>
      </c>
      <c r="P97" s="49"/>
    </row>
    <row r="98" spans="2:16" ht="15.75" thickBot="1">
      <c r="B98" s="49"/>
      <c r="C98" s="79" t="s">
        <v>186</v>
      </c>
      <c r="D98" s="80" t="str">
        <f>IF(+D88&gt;"",D88&amp;" - "&amp;H87,"")</f>
        <v>Risto Pitkänen - Anders Lundström</v>
      </c>
      <c r="E98" s="87"/>
      <c r="F98" s="81"/>
      <c r="G98" s="82">
        <v>-8</v>
      </c>
      <c r="H98" s="82">
        <v>8</v>
      </c>
      <c r="I98" s="82">
        <v>-3</v>
      </c>
      <c r="J98" s="82">
        <v>-7</v>
      </c>
      <c r="K98" s="82"/>
      <c r="L98" s="83">
        <f>IF(ISBLANK(G98),"",COUNTIF(G98:K98,"&gt;=0"))</f>
        <v>1</v>
      </c>
      <c r="M98" s="97">
        <f>IF(ISBLANK(G98),"",(IF(LEFT(G98,1)="-",1,0)+IF(LEFT(H98,1)="-",1,0)+IF(LEFT(I98,1)="-",1,0)+IF(LEFT(J98,1)="-",1,0)+IF(LEFT(K98,1)="-",1,0)))</f>
        <v>3</v>
      </c>
      <c r="N98" s="85">
        <f t="shared" si="3"/>
      </c>
      <c r="O98" s="86">
        <f t="shared" si="3"/>
        <v>1</v>
      </c>
      <c r="P98" s="49"/>
    </row>
    <row r="99" spans="2:16" ht="16.5" thickBot="1">
      <c r="B99" s="44"/>
      <c r="C99" s="46"/>
      <c r="D99" s="46"/>
      <c r="E99" s="46"/>
      <c r="F99" s="46"/>
      <c r="G99" s="46"/>
      <c r="H99" s="46"/>
      <c r="I99" s="46"/>
      <c r="J99" s="98" t="s">
        <v>187</v>
      </c>
      <c r="K99" s="99"/>
      <c r="L99" s="100">
        <f>IF(ISBLANK(E94),"",SUM(L94:L98))</f>
      </c>
      <c r="M99" s="100">
        <f>IF(ISBLANK(F94),"",SUM(M94:M98))</f>
      </c>
      <c r="N99" s="101">
        <f>IF(ISBLANK(G94),"",SUM(N94:N98))</f>
        <v>2</v>
      </c>
      <c r="O99" s="102">
        <f>IF(ISBLANK(G94),"",SUM(O94:O98))</f>
        <v>3</v>
      </c>
      <c r="P99" s="49"/>
    </row>
    <row r="100" spans="2:16" ht="15">
      <c r="B100" s="44"/>
      <c r="C100" s="103" t="s">
        <v>188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56"/>
    </row>
    <row r="101" spans="2:16" ht="15">
      <c r="B101" s="44"/>
      <c r="C101" s="52" t="s">
        <v>189</v>
      </c>
      <c r="D101" s="52"/>
      <c r="E101" s="52" t="s">
        <v>190</v>
      </c>
      <c r="F101" s="104"/>
      <c r="G101" s="52"/>
      <c r="H101" s="52" t="s">
        <v>191</v>
      </c>
      <c r="I101" s="104"/>
      <c r="J101" s="52"/>
      <c r="K101" s="105" t="s">
        <v>192</v>
      </c>
      <c r="L101" s="10"/>
      <c r="M101" s="46"/>
      <c r="N101" s="46"/>
      <c r="O101" s="46"/>
      <c r="P101" s="56"/>
    </row>
    <row r="102" spans="2:16" ht="16.5" thickBot="1">
      <c r="B102" s="44"/>
      <c r="C102" s="46"/>
      <c r="D102" s="46"/>
      <c r="E102" s="46"/>
      <c r="F102" s="46"/>
      <c r="G102" s="46"/>
      <c r="H102" s="46"/>
      <c r="I102" s="46"/>
      <c r="J102" s="46"/>
      <c r="K102" s="115" t="str">
        <f>IF(N99=3,D86,IF(O99=3,H86,""))</f>
        <v>MBF</v>
      </c>
      <c r="L102" s="115"/>
      <c r="M102" s="115"/>
      <c r="N102" s="115"/>
      <c r="O102" s="115"/>
      <c r="P102" s="49"/>
    </row>
    <row r="103" spans="2:16" ht="18">
      <c r="B103" s="106"/>
      <c r="C103" s="107"/>
      <c r="D103" s="107"/>
      <c r="E103" s="107"/>
      <c r="F103" s="107"/>
      <c r="G103" s="107"/>
      <c r="H103" s="107"/>
      <c r="I103" s="107"/>
      <c r="J103" s="107"/>
      <c r="K103" s="108"/>
      <c r="L103" s="108"/>
      <c r="M103" s="108"/>
      <c r="N103" s="108"/>
      <c r="O103" s="108"/>
      <c r="P103" s="109"/>
    </row>
    <row r="104" ht="15">
      <c r="C104" s="110"/>
    </row>
  </sheetData>
  <sheetProtection/>
  <mergeCells count="64">
    <mergeCell ref="J3:O3"/>
    <mergeCell ref="J4:O4"/>
    <mergeCell ref="J5:O5"/>
    <mergeCell ref="J6:L6"/>
    <mergeCell ref="N6:O6"/>
    <mergeCell ref="D8:E8"/>
    <mergeCell ref="H8:O8"/>
    <mergeCell ref="D9:E9"/>
    <mergeCell ref="H9:O9"/>
    <mergeCell ref="D10:E10"/>
    <mergeCell ref="H10:O10"/>
    <mergeCell ref="D12:E12"/>
    <mergeCell ref="H12:O12"/>
    <mergeCell ref="D13:E13"/>
    <mergeCell ref="H13:O13"/>
    <mergeCell ref="K24:O24"/>
    <mergeCell ref="J29:O29"/>
    <mergeCell ref="J30:O30"/>
    <mergeCell ref="J31:O31"/>
    <mergeCell ref="J32:L32"/>
    <mergeCell ref="N32:O32"/>
    <mergeCell ref="D34:E34"/>
    <mergeCell ref="H34:O34"/>
    <mergeCell ref="D35:E35"/>
    <mergeCell ref="H35:O35"/>
    <mergeCell ref="D36:E36"/>
    <mergeCell ref="H36:O36"/>
    <mergeCell ref="D38:E38"/>
    <mergeCell ref="H38:O38"/>
    <mergeCell ref="D39:E39"/>
    <mergeCell ref="H39:O39"/>
    <mergeCell ref="K50:O50"/>
    <mergeCell ref="J55:O55"/>
    <mergeCell ref="J56:O56"/>
    <mergeCell ref="J57:O57"/>
    <mergeCell ref="J58:L58"/>
    <mergeCell ref="N58:O58"/>
    <mergeCell ref="D60:E60"/>
    <mergeCell ref="H60:O60"/>
    <mergeCell ref="D61:E61"/>
    <mergeCell ref="H61:O61"/>
    <mergeCell ref="D62:E62"/>
    <mergeCell ref="H62:O62"/>
    <mergeCell ref="D64:E64"/>
    <mergeCell ref="H64:O64"/>
    <mergeCell ref="D65:E65"/>
    <mergeCell ref="H65:O65"/>
    <mergeCell ref="K76:O76"/>
    <mergeCell ref="J81:O81"/>
    <mergeCell ref="J82:O82"/>
    <mergeCell ref="J83:O83"/>
    <mergeCell ref="J84:L84"/>
    <mergeCell ref="N84:O84"/>
    <mergeCell ref="D86:E86"/>
    <mergeCell ref="H86:O86"/>
    <mergeCell ref="D91:E91"/>
    <mergeCell ref="H91:O91"/>
    <mergeCell ref="K102:O102"/>
    <mergeCell ref="D87:E87"/>
    <mergeCell ref="H87:O87"/>
    <mergeCell ref="D88:E88"/>
    <mergeCell ref="H88:O88"/>
    <mergeCell ref="D90:E90"/>
    <mergeCell ref="H90:O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18"/>
  <sheetViews>
    <sheetView tabSelected="1" zoomScalePageLayoutView="0" workbookViewId="0" topLeftCell="A10">
      <selection activeCell="D67" sqref="D67"/>
    </sheetView>
  </sheetViews>
  <sheetFormatPr defaultColWidth="12.421875" defaultRowHeight="15"/>
  <cols>
    <col min="1" max="1" width="2.421875" style="0" customWidth="1"/>
    <col min="2" max="2" width="6.140625" style="0" customWidth="1"/>
    <col min="3" max="3" width="21.00390625" style="0" customWidth="1"/>
    <col min="4" max="4" width="17.7109375" style="0" customWidth="1"/>
    <col min="5" max="5" width="3.00390625" style="0" customWidth="1"/>
    <col min="6" max="6" width="5.140625" style="0" customWidth="1"/>
    <col min="7" max="7" width="6.57421875" style="0" customWidth="1"/>
    <col min="8" max="8" width="7.421875" style="0" customWidth="1"/>
    <col min="9" max="10" width="4.8515625" style="0" customWidth="1"/>
    <col min="11" max="11" width="3.28125" style="0" customWidth="1"/>
    <col min="12" max="12" width="5.421875" style="0" customWidth="1"/>
    <col min="13" max="14" width="4.421875" style="0" customWidth="1"/>
    <col min="15" max="15" width="4.28125" style="0" customWidth="1"/>
  </cols>
  <sheetData>
    <row r="2" spans="1:15" ht="15.75">
      <c r="A2" s="44"/>
      <c r="B2" s="10"/>
      <c r="C2" s="45" t="s">
        <v>151</v>
      </c>
      <c r="D2" s="46"/>
      <c r="E2" s="46"/>
      <c r="F2" s="10"/>
      <c r="G2" s="47" t="s">
        <v>152</v>
      </c>
      <c r="H2" s="48"/>
      <c r="I2" s="128" t="s">
        <v>112</v>
      </c>
      <c r="J2" s="128"/>
      <c r="K2" s="128"/>
      <c r="L2" s="128"/>
      <c r="M2" s="128"/>
      <c r="N2" s="116"/>
      <c r="O2" s="49"/>
    </row>
    <row r="3" spans="1:15" ht="20.25">
      <c r="A3" s="44"/>
      <c r="B3" s="50"/>
      <c r="C3" s="51" t="s">
        <v>153</v>
      </c>
      <c r="D3" s="46"/>
      <c r="E3" s="46"/>
      <c r="F3" s="10"/>
      <c r="G3" s="47" t="s">
        <v>154</v>
      </c>
      <c r="H3" s="48"/>
      <c r="I3" s="128" t="s">
        <v>93</v>
      </c>
      <c r="J3" s="128"/>
      <c r="K3" s="128"/>
      <c r="L3" s="128"/>
      <c r="M3" s="128"/>
      <c r="N3" s="116"/>
      <c r="O3" s="49"/>
    </row>
    <row r="4" spans="1:15" ht="15">
      <c r="A4" s="44"/>
      <c r="B4" s="46"/>
      <c r="C4" s="52" t="s">
        <v>155</v>
      </c>
      <c r="D4" s="46"/>
      <c r="E4" s="46"/>
      <c r="F4" s="46"/>
      <c r="G4" s="47" t="s">
        <v>156</v>
      </c>
      <c r="H4" s="53"/>
      <c r="I4" s="129">
        <v>50</v>
      </c>
      <c r="J4" s="129"/>
      <c r="K4" s="129"/>
      <c r="L4" s="129"/>
      <c r="M4" s="129"/>
      <c r="N4" s="117"/>
      <c r="O4" s="49"/>
    </row>
    <row r="5" spans="1:15" ht="15.75">
      <c r="A5" s="44"/>
      <c r="B5" s="46"/>
      <c r="C5" s="46"/>
      <c r="D5" s="46"/>
      <c r="E5" s="46"/>
      <c r="F5" s="46"/>
      <c r="G5" s="47" t="s">
        <v>157</v>
      </c>
      <c r="H5" s="48"/>
      <c r="I5" s="118">
        <v>40481</v>
      </c>
      <c r="J5" s="118"/>
      <c r="K5" s="118"/>
      <c r="L5" s="54" t="s">
        <v>158</v>
      </c>
      <c r="M5" s="130" t="s">
        <v>200</v>
      </c>
      <c r="N5" s="119"/>
      <c r="O5" s="49"/>
    </row>
    <row r="6" spans="1:15" ht="15">
      <c r="A6" s="44"/>
      <c r="B6" s="10"/>
      <c r="C6" s="55" t="s">
        <v>160</v>
      </c>
      <c r="D6" s="46"/>
      <c r="E6" s="46"/>
      <c r="F6" s="46"/>
      <c r="G6" s="55" t="s">
        <v>160</v>
      </c>
      <c r="H6" s="46"/>
      <c r="I6" s="46"/>
      <c r="J6" s="46"/>
      <c r="K6" s="46"/>
      <c r="L6" s="46"/>
      <c r="M6" s="46"/>
      <c r="N6" s="46"/>
      <c r="O6" s="56"/>
    </row>
    <row r="7" spans="1:15" ht="15.75">
      <c r="A7" s="49"/>
      <c r="B7" s="58" t="s">
        <v>161</v>
      </c>
      <c r="C7" s="125" t="s">
        <v>37</v>
      </c>
      <c r="D7" s="126"/>
      <c r="E7" s="59"/>
      <c r="F7" s="60" t="s">
        <v>162</v>
      </c>
      <c r="G7" s="125" t="s">
        <v>46</v>
      </c>
      <c r="H7" s="127"/>
      <c r="I7" s="127"/>
      <c r="J7" s="127"/>
      <c r="K7" s="127"/>
      <c r="L7" s="127"/>
      <c r="M7" s="127"/>
      <c r="N7" s="126"/>
      <c r="O7" s="49"/>
    </row>
    <row r="8" spans="1:15" ht="15">
      <c r="A8" s="49"/>
      <c r="B8" s="61" t="s">
        <v>163</v>
      </c>
      <c r="C8" s="121" t="s">
        <v>201</v>
      </c>
      <c r="D8" s="122"/>
      <c r="E8" s="62"/>
      <c r="F8" s="63" t="s">
        <v>165</v>
      </c>
      <c r="G8" s="121" t="s">
        <v>202</v>
      </c>
      <c r="H8" s="123"/>
      <c r="I8" s="123"/>
      <c r="J8" s="123"/>
      <c r="K8" s="123"/>
      <c r="L8" s="123"/>
      <c r="M8" s="123"/>
      <c r="N8" s="122"/>
      <c r="O8" s="49"/>
    </row>
    <row r="9" spans="1:15" ht="15">
      <c r="A9" s="49"/>
      <c r="B9" s="64" t="s">
        <v>167</v>
      </c>
      <c r="C9" s="121" t="s">
        <v>203</v>
      </c>
      <c r="D9" s="122"/>
      <c r="E9" s="62"/>
      <c r="F9" s="65" t="s">
        <v>169</v>
      </c>
      <c r="G9" s="121" t="s">
        <v>204</v>
      </c>
      <c r="H9" s="123"/>
      <c r="I9" s="123"/>
      <c r="J9" s="123"/>
      <c r="K9" s="123"/>
      <c r="L9" s="123"/>
      <c r="M9" s="123"/>
      <c r="N9" s="122"/>
      <c r="O9" s="49"/>
    </row>
    <row r="10" spans="1:15" ht="15">
      <c r="A10" s="44"/>
      <c r="B10" s="66" t="s">
        <v>171</v>
      </c>
      <c r="C10" s="67"/>
      <c r="D10" s="68"/>
      <c r="E10" s="69"/>
      <c r="F10" s="66" t="s">
        <v>171</v>
      </c>
      <c r="G10" s="70"/>
      <c r="H10" s="70"/>
      <c r="I10" s="70"/>
      <c r="J10" s="70"/>
      <c r="K10" s="70"/>
      <c r="L10" s="70"/>
      <c r="M10" s="70"/>
      <c r="N10" s="70"/>
      <c r="O10" s="56"/>
    </row>
    <row r="11" spans="1:15" ht="15">
      <c r="A11" s="49"/>
      <c r="B11" s="61"/>
      <c r="C11" s="121" t="s">
        <v>201</v>
      </c>
      <c r="D11" s="122"/>
      <c r="E11" s="62"/>
      <c r="F11" s="63"/>
      <c r="G11" s="121" t="s">
        <v>202</v>
      </c>
      <c r="H11" s="123"/>
      <c r="I11" s="123"/>
      <c r="J11" s="123"/>
      <c r="K11" s="123"/>
      <c r="L11" s="123"/>
      <c r="M11" s="123"/>
      <c r="N11" s="122"/>
      <c r="O11" s="49"/>
    </row>
    <row r="12" spans="1:15" ht="15">
      <c r="A12" s="49"/>
      <c r="B12" s="71"/>
      <c r="C12" s="121" t="s">
        <v>203</v>
      </c>
      <c r="D12" s="122"/>
      <c r="E12" s="62"/>
      <c r="F12" s="72"/>
      <c r="G12" s="121" t="s">
        <v>204</v>
      </c>
      <c r="H12" s="123"/>
      <c r="I12" s="123"/>
      <c r="J12" s="123"/>
      <c r="K12" s="123"/>
      <c r="L12" s="123"/>
      <c r="M12" s="123"/>
      <c r="N12" s="122"/>
      <c r="O12" s="49"/>
    </row>
    <row r="13" spans="1:15" ht="15.75">
      <c r="A13" s="44"/>
      <c r="B13" s="46"/>
      <c r="C13" s="46"/>
      <c r="D13" s="46"/>
      <c r="E13" s="46"/>
      <c r="F13" s="55" t="s">
        <v>172</v>
      </c>
      <c r="G13" s="73"/>
      <c r="H13" s="73"/>
      <c r="I13" s="73"/>
      <c r="J13" s="46"/>
      <c r="K13" s="46"/>
      <c r="L13" s="46"/>
      <c r="M13" s="74"/>
      <c r="N13" s="10"/>
      <c r="O13" s="56"/>
    </row>
    <row r="14" spans="1:15" ht="15">
      <c r="A14" s="44"/>
      <c r="B14" s="45" t="s">
        <v>173</v>
      </c>
      <c r="C14" s="46"/>
      <c r="D14" s="46"/>
      <c r="E14" s="46"/>
      <c r="F14" s="75" t="s">
        <v>174</v>
      </c>
      <c r="G14" s="75" t="s">
        <v>175</v>
      </c>
      <c r="H14" s="75" t="s">
        <v>176</v>
      </c>
      <c r="I14" s="75" t="s">
        <v>177</v>
      </c>
      <c r="J14" s="75" t="s">
        <v>178</v>
      </c>
      <c r="K14" s="76" t="s">
        <v>179</v>
      </c>
      <c r="L14" s="77"/>
      <c r="M14" s="78" t="s">
        <v>180</v>
      </c>
      <c r="N14" s="78" t="s">
        <v>181</v>
      </c>
      <c r="O14" s="49"/>
    </row>
    <row r="15" spans="1:15" ht="15">
      <c r="A15" s="49"/>
      <c r="B15" s="79" t="s">
        <v>182</v>
      </c>
      <c r="C15" s="80" t="str">
        <f>IF(C8&gt;"",C8&amp;" - "&amp;G8,"")</f>
        <v>Jukka Heino - Leif Huttunen</v>
      </c>
      <c r="D15" s="80"/>
      <c r="E15" s="81"/>
      <c r="F15" s="82">
        <v>3</v>
      </c>
      <c r="G15" s="82">
        <v>7</v>
      </c>
      <c r="H15" s="82">
        <v>8</v>
      </c>
      <c r="I15" s="82"/>
      <c r="J15" s="82"/>
      <c r="K15" s="83">
        <f>IF(ISBLANK(F15),"",COUNTIF(F15:J15,"&gt;=0"))</f>
        <v>3</v>
      </c>
      <c r="L15" s="84">
        <f>IF(ISBLANK(F15),"",(IF(LEFT(F15,1)="-",1,0)+IF(LEFT(G15,1)="-",1,0)+IF(LEFT(H15,1)="-",1,0)+IF(LEFT(I15,1)="-",1,0)+IF(LEFT(J15,1)="-",1,0)))</f>
        <v>0</v>
      </c>
      <c r="M15" s="85">
        <f aca="true" t="shared" si="0" ref="M15:N19">IF(K15=3,1,"")</f>
        <v>1</v>
      </c>
      <c r="N15" s="86">
        <f t="shared" si="0"/>
      </c>
      <c r="O15" s="49"/>
    </row>
    <row r="16" spans="1:15" ht="15">
      <c r="A16" s="49"/>
      <c r="B16" s="79" t="s">
        <v>183</v>
      </c>
      <c r="C16" s="80" t="str">
        <f>IF(C9&gt;"",C9&amp;" - "&amp;G9,"")</f>
        <v>Hannu Kajander - Kari Leskinen</v>
      </c>
      <c r="D16" s="87"/>
      <c r="E16" s="81"/>
      <c r="F16" s="88">
        <v>6</v>
      </c>
      <c r="G16" s="82">
        <v>10</v>
      </c>
      <c r="H16" s="82">
        <v>-7</v>
      </c>
      <c r="I16" s="82">
        <v>8</v>
      </c>
      <c r="J16" s="82"/>
      <c r="K16" s="83">
        <f>IF(ISBLANK(F16),"",COUNTIF(F16:J16,"&gt;=0"))</f>
        <v>3</v>
      </c>
      <c r="L16" s="84">
        <f>IF(ISBLANK(F16),"",(IF(LEFT(F16,1)="-",1,0)+IF(LEFT(G16,1)="-",1,0)+IF(LEFT(H16,1)="-",1,0)+IF(LEFT(I16,1)="-",1,0)+IF(LEFT(J16,1)="-",1,0)))</f>
        <v>1</v>
      </c>
      <c r="M16" s="85">
        <f t="shared" si="0"/>
        <v>1</v>
      </c>
      <c r="N16" s="86">
        <f t="shared" si="0"/>
      </c>
      <c r="O16" s="49"/>
    </row>
    <row r="17" spans="1:15" ht="15">
      <c r="A17" s="49"/>
      <c r="B17" s="89" t="s">
        <v>184</v>
      </c>
      <c r="C17" s="90" t="str">
        <f>IF(C11&gt;"",C11&amp;" / "&amp;C12,"")</f>
        <v>Jukka Heino / Hannu Kajander</v>
      </c>
      <c r="D17" s="91" t="str">
        <f>IF(G11&gt;"",G11&amp;" / "&amp;G12,"")</f>
        <v>Leif Huttunen / Kari Leskinen</v>
      </c>
      <c r="E17" s="92"/>
      <c r="F17" s="93">
        <v>6</v>
      </c>
      <c r="G17" s="94">
        <v>-14</v>
      </c>
      <c r="H17" s="95">
        <v>7</v>
      </c>
      <c r="I17" s="95">
        <v>8</v>
      </c>
      <c r="J17" s="95"/>
      <c r="K17" s="83">
        <f>IF(ISBLANK(F17),"",COUNTIF(F17:J17,"&gt;=0"))</f>
        <v>3</v>
      </c>
      <c r="L17" s="84">
        <f>IF(ISBLANK(F17),"",(IF(LEFT(F17,1)="-",1,0)+IF(LEFT(G17,1)="-",1,0)+IF(LEFT(H17,1)="-",1,0)+IF(LEFT(I17,1)="-",1,0)+IF(LEFT(J17,1)="-",1,0)))</f>
        <v>1</v>
      </c>
      <c r="M17" s="85">
        <f t="shared" si="0"/>
        <v>1</v>
      </c>
      <c r="N17" s="86">
        <f t="shared" si="0"/>
      </c>
      <c r="O17" s="49"/>
    </row>
    <row r="18" spans="1:15" ht="15">
      <c r="A18" s="49"/>
      <c r="B18" s="79" t="s">
        <v>185</v>
      </c>
      <c r="C18" s="80" t="str">
        <f>IF(+C8&gt;"",C8&amp;" - "&amp;G9,"")</f>
        <v>Jukka Heino - Kari Leskinen</v>
      </c>
      <c r="D18" s="87"/>
      <c r="E18" s="81"/>
      <c r="F18" s="96"/>
      <c r="G18" s="82"/>
      <c r="H18" s="82"/>
      <c r="I18" s="82"/>
      <c r="J18" s="82"/>
      <c r="K18" s="83">
        <f>IF(ISBLANK(F18),"",COUNTIF(F18:J18,"&gt;=0"))</f>
      </c>
      <c r="L18" s="84">
        <f>IF(ISBLANK(F18),"",(IF(LEFT(F18,1)="-",1,0)+IF(LEFT(G18,1)="-",1,0)+IF(LEFT(H18,1)="-",1,0)+IF(LEFT(I18,1)="-",1,0)+IF(LEFT(J18,1)="-",1,0)))</f>
      </c>
      <c r="M18" s="85">
        <f t="shared" si="0"/>
      </c>
      <c r="N18" s="86">
        <f t="shared" si="0"/>
      </c>
      <c r="O18" s="49"/>
    </row>
    <row r="19" spans="1:15" ht="15.75" thickBot="1">
      <c r="A19" s="49"/>
      <c r="B19" s="79" t="s">
        <v>186</v>
      </c>
      <c r="C19" s="80" t="str">
        <f>IF(+C9&gt;"",C9&amp;" - "&amp;G8,"")</f>
        <v>Hannu Kajander - Leif Huttunen</v>
      </c>
      <c r="D19" s="87"/>
      <c r="E19" s="81"/>
      <c r="F19" s="82"/>
      <c r="G19" s="82"/>
      <c r="H19" s="82"/>
      <c r="I19" s="82"/>
      <c r="J19" s="82"/>
      <c r="K19" s="83">
        <f>IF(ISBLANK(F19),"",COUNTIF(F19:J19,"&gt;=0"))</f>
      </c>
      <c r="L19" s="97">
        <f>IF(ISBLANK(F19),"",(IF(LEFT(F19,1)="-",1,0)+IF(LEFT(G19,1)="-",1,0)+IF(LEFT(H19,1)="-",1,0)+IF(LEFT(I19,1)="-",1,0)+IF(LEFT(J19,1)="-",1,0)))</f>
      </c>
      <c r="M19" s="85">
        <f t="shared" si="0"/>
      </c>
      <c r="N19" s="86">
        <f t="shared" si="0"/>
      </c>
      <c r="O19" s="49"/>
    </row>
    <row r="20" spans="1:15" ht="16.5" thickBot="1">
      <c r="A20" s="44"/>
      <c r="B20" s="46"/>
      <c r="C20" s="46"/>
      <c r="D20" s="46"/>
      <c r="E20" s="46"/>
      <c r="F20" s="46"/>
      <c r="G20" s="46"/>
      <c r="H20" s="46"/>
      <c r="I20" s="98" t="s">
        <v>187</v>
      </c>
      <c r="J20" s="99"/>
      <c r="K20" s="100">
        <f>IF(ISBLANK(D15),"",SUM(K15:K19))</f>
      </c>
      <c r="L20" s="100">
        <f>IF(ISBLANK(E15),"",SUM(L15:L19))</f>
      </c>
      <c r="M20" s="101">
        <f>IF(ISBLANK(F15),"",SUM(M15:M19))</f>
        <v>3</v>
      </c>
      <c r="N20" s="102">
        <f>IF(ISBLANK(F15),"",SUM(N15:N19))</f>
        <v>0</v>
      </c>
      <c r="O20" s="49"/>
    </row>
    <row r="21" spans="1:15" ht="15">
      <c r="A21" s="44"/>
      <c r="B21" s="103" t="s">
        <v>188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6"/>
    </row>
    <row r="22" spans="1:15" ht="15">
      <c r="A22" s="44"/>
      <c r="B22" s="52" t="s">
        <v>189</v>
      </c>
      <c r="C22" s="52"/>
      <c r="D22" s="52" t="s">
        <v>190</v>
      </c>
      <c r="E22" s="104"/>
      <c r="F22" s="52"/>
      <c r="G22" s="52" t="s">
        <v>191</v>
      </c>
      <c r="H22" s="104"/>
      <c r="I22" s="52"/>
      <c r="J22" s="105" t="s">
        <v>192</v>
      </c>
      <c r="K22" s="10"/>
      <c r="L22" s="46"/>
      <c r="M22" s="46"/>
      <c r="N22" s="46"/>
      <c r="O22" s="56"/>
    </row>
    <row r="23" spans="1:15" ht="16.5" thickBot="1">
      <c r="A23" s="44"/>
      <c r="B23" s="46"/>
      <c r="C23" s="46"/>
      <c r="D23" s="46"/>
      <c r="E23" s="46"/>
      <c r="F23" s="46"/>
      <c r="G23" s="46"/>
      <c r="H23" s="46"/>
      <c r="I23" s="46"/>
      <c r="J23" s="124" t="str">
        <f>IF(M20=3,C7,IF(N20=3,G7,""))</f>
        <v>TuTo</v>
      </c>
      <c r="K23" s="124"/>
      <c r="L23" s="124"/>
      <c r="M23" s="124"/>
      <c r="N23" s="115"/>
      <c r="O23" s="49"/>
    </row>
    <row r="24" spans="1:15" ht="18">
      <c r="A24" s="106"/>
      <c r="B24" s="107"/>
      <c r="C24" s="107"/>
      <c r="D24" s="107"/>
      <c r="E24" s="107"/>
      <c r="F24" s="107"/>
      <c r="G24" s="107"/>
      <c r="H24" s="107"/>
      <c r="I24" s="107"/>
      <c r="J24" s="108"/>
      <c r="K24" s="108"/>
      <c r="L24" s="108"/>
      <c r="M24" s="108"/>
      <c r="N24" s="108"/>
      <c r="O24" s="109"/>
    </row>
    <row r="29" spans="1:15" ht="15.75">
      <c r="A29" s="44"/>
      <c r="B29" s="10"/>
      <c r="C29" s="45" t="s">
        <v>151</v>
      </c>
      <c r="D29" s="46"/>
      <c r="E29" s="46"/>
      <c r="F29" s="10"/>
      <c r="G29" s="47" t="s">
        <v>152</v>
      </c>
      <c r="H29" s="48"/>
      <c r="I29" s="128" t="s">
        <v>112</v>
      </c>
      <c r="J29" s="128"/>
      <c r="K29" s="128"/>
      <c r="L29" s="128"/>
      <c r="M29" s="128"/>
      <c r="N29" s="116"/>
      <c r="O29" s="49"/>
    </row>
    <row r="30" spans="1:15" ht="20.25">
      <c r="A30" s="44"/>
      <c r="B30" s="50"/>
      <c r="C30" s="51" t="s">
        <v>153</v>
      </c>
      <c r="D30" s="46"/>
      <c r="E30" s="46"/>
      <c r="F30" s="10"/>
      <c r="G30" s="47" t="s">
        <v>154</v>
      </c>
      <c r="H30" s="48"/>
      <c r="I30" s="128" t="s">
        <v>93</v>
      </c>
      <c r="J30" s="128"/>
      <c r="K30" s="128"/>
      <c r="L30" s="128"/>
      <c r="M30" s="128"/>
      <c r="N30" s="116"/>
      <c r="O30" s="49"/>
    </row>
    <row r="31" spans="1:15" ht="15">
      <c r="A31" s="44"/>
      <c r="B31" s="46"/>
      <c r="C31" s="52" t="s">
        <v>155</v>
      </c>
      <c r="D31" s="46"/>
      <c r="E31" s="46"/>
      <c r="F31" s="46"/>
      <c r="G31" s="47" t="s">
        <v>156</v>
      </c>
      <c r="H31" s="53"/>
      <c r="I31" s="129">
        <v>50</v>
      </c>
      <c r="J31" s="129"/>
      <c r="K31" s="129"/>
      <c r="L31" s="129"/>
      <c r="M31" s="129"/>
      <c r="N31" s="117"/>
      <c r="O31" s="49"/>
    </row>
    <row r="32" spans="1:15" ht="15.75">
      <c r="A32" s="44"/>
      <c r="B32" s="46"/>
      <c r="C32" s="46"/>
      <c r="D32" s="46"/>
      <c r="E32" s="46"/>
      <c r="F32" s="46"/>
      <c r="G32" s="47" t="s">
        <v>157</v>
      </c>
      <c r="H32" s="48"/>
      <c r="I32" s="118">
        <v>40481</v>
      </c>
      <c r="J32" s="118"/>
      <c r="K32" s="118"/>
      <c r="L32" s="54" t="s">
        <v>158</v>
      </c>
      <c r="M32" s="130" t="s">
        <v>200</v>
      </c>
      <c r="N32" s="119"/>
      <c r="O32" s="49"/>
    </row>
    <row r="33" spans="1:15" ht="15">
      <c r="A33" s="44"/>
      <c r="B33" s="10"/>
      <c r="C33" s="55" t="s">
        <v>160</v>
      </c>
      <c r="D33" s="46"/>
      <c r="E33" s="46"/>
      <c r="F33" s="46"/>
      <c r="G33" s="55" t="s">
        <v>160</v>
      </c>
      <c r="H33" s="46"/>
      <c r="I33" s="46"/>
      <c r="J33" s="46"/>
      <c r="K33" s="46"/>
      <c r="L33" s="46"/>
      <c r="M33" s="46"/>
      <c r="N33" s="46"/>
      <c r="O33" s="56"/>
    </row>
    <row r="34" spans="1:15" ht="15.75">
      <c r="A34" s="49"/>
      <c r="B34" s="58" t="s">
        <v>161</v>
      </c>
      <c r="C34" s="125" t="s">
        <v>49</v>
      </c>
      <c r="D34" s="126"/>
      <c r="E34" s="59"/>
      <c r="F34" s="60" t="s">
        <v>162</v>
      </c>
      <c r="G34" s="125" t="s">
        <v>130</v>
      </c>
      <c r="H34" s="127"/>
      <c r="I34" s="127"/>
      <c r="J34" s="127"/>
      <c r="K34" s="127"/>
      <c r="L34" s="127"/>
      <c r="M34" s="127"/>
      <c r="N34" s="126"/>
      <c r="O34" s="49"/>
    </row>
    <row r="35" spans="1:15" ht="15">
      <c r="A35" s="49"/>
      <c r="B35" s="61" t="s">
        <v>163</v>
      </c>
      <c r="C35" s="121" t="s">
        <v>205</v>
      </c>
      <c r="D35" s="122"/>
      <c r="E35" s="62"/>
      <c r="F35" s="63" t="s">
        <v>165</v>
      </c>
      <c r="G35" s="121" t="s">
        <v>206</v>
      </c>
      <c r="H35" s="123"/>
      <c r="I35" s="123"/>
      <c r="J35" s="123"/>
      <c r="K35" s="123"/>
      <c r="L35" s="123"/>
      <c r="M35" s="123"/>
      <c r="N35" s="122"/>
      <c r="O35" s="49"/>
    </row>
    <row r="36" spans="1:15" ht="15">
      <c r="A36" s="49"/>
      <c r="B36" s="64" t="s">
        <v>167</v>
      </c>
      <c r="C36" s="121" t="s">
        <v>207</v>
      </c>
      <c r="D36" s="122"/>
      <c r="E36" s="62"/>
      <c r="F36" s="65" t="s">
        <v>169</v>
      </c>
      <c r="G36" s="121" t="s">
        <v>208</v>
      </c>
      <c r="H36" s="123"/>
      <c r="I36" s="123"/>
      <c r="J36" s="123"/>
      <c r="K36" s="123"/>
      <c r="L36" s="123"/>
      <c r="M36" s="123"/>
      <c r="N36" s="122"/>
      <c r="O36" s="49"/>
    </row>
    <row r="37" spans="1:15" ht="15">
      <c r="A37" s="44"/>
      <c r="B37" s="66" t="s">
        <v>171</v>
      </c>
      <c r="C37" s="67"/>
      <c r="D37" s="68"/>
      <c r="E37" s="69"/>
      <c r="F37" s="66" t="s">
        <v>171</v>
      </c>
      <c r="G37" s="70"/>
      <c r="H37" s="70"/>
      <c r="I37" s="70"/>
      <c r="J37" s="70"/>
      <c r="K37" s="70"/>
      <c r="L37" s="70"/>
      <c r="M37" s="70"/>
      <c r="N37" s="70"/>
      <c r="O37" s="56"/>
    </row>
    <row r="38" spans="1:15" ht="15">
      <c r="A38" s="49"/>
      <c r="B38" s="61"/>
      <c r="C38" s="121" t="s">
        <v>205</v>
      </c>
      <c r="D38" s="122"/>
      <c r="E38" s="62"/>
      <c r="F38" s="63"/>
      <c r="G38" s="121" t="s">
        <v>206</v>
      </c>
      <c r="H38" s="123"/>
      <c r="I38" s="123"/>
      <c r="J38" s="123"/>
      <c r="K38" s="123"/>
      <c r="L38" s="123"/>
      <c r="M38" s="123"/>
      <c r="N38" s="122"/>
      <c r="O38" s="49"/>
    </row>
    <row r="39" spans="1:15" ht="15">
      <c r="A39" s="49"/>
      <c r="B39" s="71"/>
      <c r="C39" s="121" t="s">
        <v>207</v>
      </c>
      <c r="D39" s="122"/>
      <c r="E39" s="62"/>
      <c r="F39" s="72"/>
      <c r="G39" s="121" t="s">
        <v>208</v>
      </c>
      <c r="H39" s="123"/>
      <c r="I39" s="123"/>
      <c r="J39" s="123"/>
      <c r="K39" s="123"/>
      <c r="L39" s="123"/>
      <c r="M39" s="123"/>
      <c r="N39" s="122"/>
      <c r="O39" s="49"/>
    </row>
    <row r="40" spans="1:15" ht="15.75">
      <c r="A40" s="44"/>
      <c r="B40" s="46"/>
      <c r="C40" s="46"/>
      <c r="D40" s="46"/>
      <c r="E40" s="46"/>
      <c r="F40" s="55" t="s">
        <v>172</v>
      </c>
      <c r="G40" s="73"/>
      <c r="H40" s="73"/>
      <c r="I40" s="73"/>
      <c r="J40" s="46"/>
      <c r="K40" s="46"/>
      <c r="L40" s="46"/>
      <c r="M40" s="74"/>
      <c r="N40" s="10"/>
      <c r="O40" s="56"/>
    </row>
    <row r="41" spans="1:15" ht="15">
      <c r="A41" s="44"/>
      <c r="B41" s="45" t="s">
        <v>173</v>
      </c>
      <c r="C41" s="46"/>
      <c r="D41" s="46"/>
      <c r="E41" s="46"/>
      <c r="F41" s="75" t="s">
        <v>174</v>
      </c>
      <c r="G41" s="75" t="s">
        <v>175</v>
      </c>
      <c r="H41" s="75" t="s">
        <v>176</v>
      </c>
      <c r="I41" s="75" t="s">
        <v>177</v>
      </c>
      <c r="J41" s="75" t="s">
        <v>178</v>
      </c>
      <c r="K41" s="76" t="s">
        <v>179</v>
      </c>
      <c r="L41" s="77"/>
      <c r="M41" s="78" t="s">
        <v>180</v>
      </c>
      <c r="N41" s="78" t="s">
        <v>181</v>
      </c>
      <c r="O41" s="49"/>
    </row>
    <row r="42" spans="1:15" ht="15">
      <c r="A42" s="49"/>
      <c r="B42" s="79" t="s">
        <v>182</v>
      </c>
      <c r="C42" s="80" t="str">
        <f>IF(C35&gt;"",C35&amp;" - "&amp;G35,"")</f>
        <v>Jukka Somervuori - Kari Lehtonen </v>
      </c>
      <c r="D42" s="80"/>
      <c r="E42" s="81"/>
      <c r="F42" s="82">
        <v>8</v>
      </c>
      <c r="G42" s="82">
        <v>9</v>
      </c>
      <c r="H42" s="82">
        <v>-9</v>
      </c>
      <c r="I42" s="82">
        <v>-11</v>
      </c>
      <c r="J42" s="82">
        <v>-3</v>
      </c>
      <c r="K42" s="83">
        <f>IF(ISBLANK(F42),"",COUNTIF(F42:J42,"&gt;=0"))</f>
        <v>2</v>
      </c>
      <c r="L42" s="84">
        <f>IF(ISBLANK(F42),"",(IF(LEFT(F42,1)="-",1,0)+IF(LEFT(G42,1)="-",1,0)+IF(LEFT(H42,1)="-",1,0)+IF(LEFT(I42,1)="-",1,0)+IF(LEFT(J42,1)="-",1,0)))</f>
        <v>3</v>
      </c>
      <c r="M42" s="85">
        <f aca="true" t="shared" si="1" ref="M42:N46">IF(K42=3,1,"")</f>
      </c>
      <c r="N42" s="86">
        <f t="shared" si="1"/>
        <v>1</v>
      </c>
      <c r="O42" s="49"/>
    </row>
    <row r="43" spans="1:15" ht="15">
      <c r="A43" s="49"/>
      <c r="B43" s="79" t="s">
        <v>183</v>
      </c>
      <c r="C43" s="80" t="str">
        <f>IF(C36&gt;"",C36&amp;" - "&amp;G36,"")</f>
        <v>Peter Eklund  - Tauno Kara</v>
      </c>
      <c r="D43" s="87"/>
      <c r="E43" s="81"/>
      <c r="F43" s="88">
        <v>-8</v>
      </c>
      <c r="G43" s="82">
        <v>11</v>
      </c>
      <c r="H43" s="82">
        <v>6</v>
      </c>
      <c r="I43" s="82">
        <v>-9</v>
      </c>
      <c r="J43" s="82">
        <v>9</v>
      </c>
      <c r="K43" s="83">
        <f>IF(ISBLANK(F43),"",COUNTIF(F43:J43,"&gt;=0"))</f>
        <v>3</v>
      </c>
      <c r="L43" s="84">
        <f>IF(ISBLANK(F43),"",(IF(LEFT(F43,1)="-",1,0)+IF(LEFT(G43,1)="-",1,0)+IF(LEFT(H43,1)="-",1,0)+IF(LEFT(I43,1)="-",1,0)+IF(LEFT(J43,1)="-",1,0)))</f>
        <v>2</v>
      </c>
      <c r="M43" s="85">
        <f t="shared" si="1"/>
        <v>1</v>
      </c>
      <c r="N43" s="86">
        <f t="shared" si="1"/>
      </c>
      <c r="O43" s="49"/>
    </row>
    <row r="44" spans="1:15" ht="15">
      <c r="A44" s="49"/>
      <c r="B44" s="89" t="s">
        <v>184</v>
      </c>
      <c r="C44" s="90" t="str">
        <f>IF(C38&gt;"",C38&amp;" / "&amp;C39,"")</f>
        <v>Jukka Somervuori / Peter Eklund </v>
      </c>
      <c r="D44" s="91" t="str">
        <f>IF(G38&gt;"",G38&amp;" / "&amp;G39,"")</f>
        <v>Kari Lehtonen  / Tauno Kara</v>
      </c>
      <c r="E44" s="92"/>
      <c r="F44" s="88">
        <v>-8</v>
      </c>
      <c r="G44" s="82">
        <v>11</v>
      </c>
      <c r="H44" s="82">
        <v>6</v>
      </c>
      <c r="I44" s="82">
        <v>-9</v>
      </c>
      <c r="J44" s="82">
        <v>9</v>
      </c>
      <c r="K44" s="83">
        <f>IF(ISBLANK(F44),"",COUNTIF(F44:J44,"&gt;=0"))</f>
        <v>3</v>
      </c>
      <c r="L44" s="84">
        <f>IF(ISBLANK(F44),"",(IF(LEFT(F44,1)="-",1,0)+IF(LEFT(G44,1)="-",1,0)+IF(LEFT(H44,1)="-",1,0)+IF(LEFT(I44,1)="-",1,0)+IF(LEFT(J44,1)="-",1,0)))</f>
        <v>2</v>
      </c>
      <c r="M44" s="85">
        <f t="shared" si="1"/>
        <v>1</v>
      </c>
      <c r="N44" s="86">
        <f t="shared" si="1"/>
      </c>
      <c r="O44" s="49"/>
    </row>
    <row r="45" spans="1:15" ht="15">
      <c r="A45" s="49"/>
      <c r="B45" s="79" t="s">
        <v>185</v>
      </c>
      <c r="C45" s="80" t="str">
        <f>IF(+C35&gt;"",C35&amp;" - "&amp;G36,"")</f>
        <v>Jukka Somervuori - Tauno Kara</v>
      </c>
      <c r="D45" s="87"/>
      <c r="E45" s="81"/>
      <c r="F45" s="96">
        <v>6</v>
      </c>
      <c r="G45" s="82">
        <v>5</v>
      </c>
      <c r="H45" s="82">
        <v>4</v>
      </c>
      <c r="I45" s="82"/>
      <c r="J45" s="82"/>
      <c r="K45" s="83">
        <f>IF(ISBLANK(F45),"",COUNTIF(F45:J45,"&gt;=0"))</f>
        <v>3</v>
      </c>
      <c r="L45" s="84">
        <f>IF(ISBLANK(F45),"",(IF(LEFT(F45,1)="-",1,0)+IF(LEFT(G45,1)="-",1,0)+IF(LEFT(H45,1)="-",1,0)+IF(LEFT(I45,1)="-",1,0)+IF(LEFT(J45,1)="-",1,0)))</f>
        <v>0</v>
      </c>
      <c r="M45" s="85">
        <f t="shared" si="1"/>
        <v>1</v>
      </c>
      <c r="N45" s="86">
        <f t="shared" si="1"/>
      </c>
      <c r="O45" s="49"/>
    </row>
    <row r="46" spans="1:15" ht="15.75" thickBot="1">
      <c r="A46" s="49"/>
      <c r="B46" s="79" t="s">
        <v>186</v>
      </c>
      <c r="C46" s="80" t="str">
        <f>IF(+C36&gt;"",C36&amp;" - "&amp;G35,"")</f>
        <v>Peter Eklund  - Kari Lehtonen </v>
      </c>
      <c r="D46" s="87"/>
      <c r="E46" s="81"/>
      <c r="F46" s="82"/>
      <c r="G46" s="82"/>
      <c r="H46" s="82"/>
      <c r="I46" s="82"/>
      <c r="J46" s="82"/>
      <c r="K46" s="83">
        <f>IF(ISBLANK(F46),"",COUNTIF(F46:J46,"&gt;=0"))</f>
      </c>
      <c r="L46" s="97">
        <f>IF(ISBLANK(F46),"",(IF(LEFT(F46,1)="-",1,0)+IF(LEFT(G46,1)="-",1,0)+IF(LEFT(H46,1)="-",1,0)+IF(LEFT(I46,1)="-",1,0)+IF(LEFT(J46,1)="-",1,0)))</f>
      </c>
      <c r="M46" s="85">
        <f t="shared" si="1"/>
      </c>
      <c r="N46" s="86">
        <f t="shared" si="1"/>
      </c>
      <c r="O46" s="49"/>
    </row>
    <row r="47" spans="1:15" ht="16.5" thickBot="1">
      <c r="A47" s="44"/>
      <c r="B47" s="46"/>
      <c r="C47" s="46"/>
      <c r="D47" s="46"/>
      <c r="E47" s="46"/>
      <c r="F47" s="46"/>
      <c r="G47" s="46"/>
      <c r="H47" s="46"/>
      <c r="I47" s="98" t="s">
        <v>187</v>
      </c>
      <c r="J47" s="99"/>
      <c r="K47" s="100">
        <f>IF(ISBLANK(D42),"",SUM(K42:K46))</f>
      </c>
      <c r="L47" s="100">
        <f>IF(ISBLANK(E42),"",SUM(L42:L46))</f>
      </c>
      <c r="M47" s="101">
        <f>IF(ISBLANK(F42),"",SUM(M42:M46))</f>
        <v>3</v>
      </c>
      <c r="N47" s="102">
        <f>IF(ISBLANK(F42),"",SUM(N42:N46))</f>
        <v>1</v>
      </c>
      <c r="O47" s="49"/>
    </row>
    <row r="48" spans="1:15" ht="15">
      <c r="A48" s="44"/>
      <c r="B48" s="103" t="s">
        <v>188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56"/>
    </row>
    <row r="49" spans="1:15" ht="15">
      <c r="A49" s="44"/>
      <c r="B49" s="52" t="s">
        <v>189</v>
      </c>
      <c r="C49" s="52"/>
      <c r="D49" s="52" t="s">
        <v>190</v>
      </c>
      <c r="E49" s="104"/>
      <c r="F49" s="52"/>
      <c r="G49" s="52" t="s">
        <v>191</v>
      </c>
      <c r="H49" s="104"/>
      <c r="I49" s="52"/>
      <c r="J49" s="105" t="s">
        <v>192</v>
      </c>
      <c r="K49" s="10"/>
      <c r="L49" s="46"/>
      <c r="M49" s="46"/>
      <c r="N49" s="46"/>
      <c r="O49" s="56"/>
    </row>
    <row r="50" spans="1:15" ht="16.5" thickBot="1">
      <c r="A50" s="44"/>
      <c r="B50" s="46"/>
      <c r="C50" s="46"/>
      <c r="D50" s="46"/>
      <c r="E50" s="46"/>
      <c r="F50" s="46"/>
      <c r="G50" s="46"/>
      <c r="H50" s="46"/>
      <c r="I50" s="46"/>
      <c r="J50" s="124" t="str">
        <f>IF(M47=3,C34,IF(N47=3,G34,""))</f>
        <v>BK 2</v>
      </c>
      <c r="K50" s="124"/>
      <c r="L50" s="124"/>
      <c r="M50" s="124"/>
      <c r="N50" s="115"/>
      <c r="O50" s="49"/>
    </row>
    <row r="51" spans="1:15" ht="18">
      <c r="A51" s="106"/>
      <c r="B51" s="107"/>
      <c r="C51" s="107"/>
      <c r="D51" s="107"/>
      <c r="E51" s="107"/>
      <c r="F51" s="107"/>
      <c r="G51" s="107"/>
      <c r="H51" s="107"/>
      <c r="I51" s="107"/>
      <c r="J51" s="108"/>
      <c r="K51" s="108"/>
      <c r="L51" s="108"/>
      <c r="M51" s="108"/>
      <c r="N51" s="108"/>
      <c r="O51" s="109"/>
    </row>
    <row r="56" spans="1:15" ht="15.75">
      <c r="A56" s="44"/>
      <c r="B56" s="10"/>
      <c r="C56" s="45" t="s">
        <v>151</v>
      </c>
      <c r="D56" s="46"/>
      <c r="E56" s="46"/>
      <c r="F56" s="10"/>
      <c r="G56" s="47" t="s">
        <v>152</v>
      </c>
      <c r="H56" s="48"/>
      <c r="I56" s="128" t="s">
        <v>112</v>
      </c>
      <c r="J56" s="128"/>
      <c r="K56" s="128"/>
      <c r="L56" s="128"/>
      <c r="M56" s="128"/>
      <c r="N56" s="116"/>
      <c r="O56" s="49"/>
    </row>
    <row r="57" spans="1:15" ht="20.25">
      <c r="A57" s="44"/>
      <c r="B57" s="50"/>
      <c r="C57" s="51" t="s">
        <v>153</v>
      </c>
      <c r="D57" s="46"/>
      <c r="E57" s="46"/>
      <c r="F57" s="10"/>
      <c r="G57" s="47" t="s">
        <v>154</v>
      </c>
      <c r="H57" s="48"/>
      <c r="I57" s="128" t="s">
        <v>93</v>
      </c>
      <c r="J57" s="128"/>
      <c r="K57" s="128"/>
      <c r="L57" s="128"/>
      <c r="M57" s="128"/>
      <c r="N57" s="116"/>
      <c r="O57" s="49"/>
    </row>
    <row r="58" spans="1:15" ht="15">
      <c r="A58" s="44"/>
      <c r="B58" s="46"/>
      <c r="C58" s="52" t="s">
        <v>155</v>
      </c>
      <c r="D58" s="46"/>
      <c r="E58" s="46"/>
      <c r="F58" s="46"/>
      <c r="G58" s="47" t="s">
        <v>156</v>
      </c>
      <c r="H58" s="53"/>
      <c r="I58" s="129">
        <v>50</v>
      </c>
      <c r="J58" s="129"/>
      <c r="K58" s="129"/>
      <c r="L58" s="129"/>
      <c r="M58" s="129"/>
      <c r="N58" s="117"/>
      <c r="O58" s="49"/>
    </row>
    <row r="59" spans="1:15" ht="15.75">
      <c r="A59" s="44"/>
      <c r="B59" s="46"/>
      <c r="C59" s="46"/>
      <c r="D59" s="46"/>
      <c r="E59" s="46"/>
      <c r="F59" s="46"/>
      <c r="G59" s="47" t="s">
        <v>157</v>
      </c>
      <c r="H59" s="48"/>
      <c r="I59" s="118">
        <v>40481</v>
      </c>
      <c r="J59" s="118"/>
      <c r="K59" s="118"/>
      <c r="L59" s="54" t="s">
        <v>158</v>
      </c>
      <c r="M59" s="130" t="s">
        <v>200</v>
      </c>
      <c r="N59" s="119"/>
      <c r="O59" s="49"/>
    </row>
    <row r="60" spans="1:15" ht="15">
      <c r="A60" s="44"/>
      <c r="B60" s="10"/>
      <c r="C60" s="55" t="s">
        <v>160</v>
      </c>
      <c r="D60" s="46"/>
      <c r="E60" s="46"/>
      <c r="F60" s="46"/>
      <c r="G60" s="55" t="s">
        <v>160</v>
      </c>
      <c r="H60" s="46"/>
      <c r="I60" s="46"/>
      <c r="J60" s="46"/>
      <c r="K60" s="46"/>
      <c r="L60" s="46"/>
      <c r="M60" s="46"/>
      <c r="N60" s="46"/>
      <c r="O60" s="56"/>
    </row>
    <row r="61" spans="1:15" ht="15.75">
      <c r="A61" s="49"/>
      <c r="B61" s="58" t="s">
        <v>161</v>
      </c>
      <c r="C61" s="125" t="s">
        <v>52</v>
      </c>
      <c r="D61" s="126"/>
      <c r="E61" s="59"/>
      <c r="F61" s="60" t="s">
        <v>162</v>
      </c>
      <c r="G61" s="125" t="s">
        <v>25</v>
      </c>
      <c r="H61" s="127"/>
      <c r="I61" s="127"/>
      <c r="J61" s="127"/>
      <c r="K61" s="127"/>
      <c r="L61" s="127"/>
      <c r="M61" s="127"/>
      <c r="N61" s="126"/>
      <c r="O61" s="49"/>
    </row>
    <row r="62" spans="1:15" ht="15">
      <c r="A62" s="49"/>
      <c r="B62" s="61" t="s">
        <v>163</v>
      </c>
      <c r="C62" s="121" t="s">
        <v>209</v>
      </c>
      <c r="D62" s="122"/>
      <c r="E62" s="62"/>
      <c r="F62" s="63" t="s">
        <v>165</v>
      </c>
      <c r="G62" s="121" t="s">
        <v>210</v>
      </c>
      <c r="H62" s="123"/>
      <c r="I62" s="123"/>
      <c r="J62" s="123"/>
      <c r="K62" s="123"/>
      <c r="L62" s="123"/>
      <c r="M62" s="123"/>
      <c r="N62" s="122"/>
      <c r="O62" s="49"/>
    </row>
    <row r="63" spans="1:15" ht="15">
      <c r="A63" s="49"/>
      <c r="B63" s="64" t="s">
        <v>167</v>
      </c>
      <c r="C63" s="121" t="s">
        <v>211</v>
      </c>
      <c r="D63" s="122"/>
      <c r="E63" s="62"/>
      <c r="F63" s="65" t="s">
        <v>169</v>
      </c>
      <c r="G63" s="121" t="s">
        <v>212</v>
      </c>
      <c r="H63" s="123"/>
      <c r="I63" s="123"/>
      <c r="J63" s="123"/>
      <c r="K63" s="123"/>
      <c r="L63" s="123"/>
      <c r="M63" s="123"/>
      <c r="N63" s="122"/>
      <c r="O63" s="49"/>
    </row>
    <row r="64" spans="1:15" ht="15">
      <c r="A64" s="44"/>
      <c r="B64" s="66" t="s">
        <v>171</v>
      </c>
      <c r="C64" s="67"/>
      <c r="D64" s="68"/>
      <c r="E64" s="69"/>
      <c r="F64" s="66" t="s">
        <v>171</v>
      </c>
      <c r="G64" s="70"/>
      <c r="H64" s="70"/>
      <c r="I64" s="70"/>
      <c r="J64" s="70"/>
      <c r="K64" s="70"/>
      <c r="L64" s="70"/>
      <c r="M64" s="70"/>
      <c r="N64" s="70"/>
      <c r="O64" s="56"/>
    </row>
    <row r="65" spans="1:15" ht="15">
      <c r="A65" s="49"/>
      <c r="B65" s="61"/>
      <c r="C65" s="121" t="s">
        <v>209</v>
      </c>
      <c r="D65" s="122"/>
      <c r="E65" s="62"/>
      <c r="F65" s="63"/>
      <c r="G65" s="121" t="s">
        <v>210</v>
      </c>
      <c r="H65" s="123"/>
      <c r="I65" s="123"/>
      <c r="J65" s="123"/>
      <c r="K65" s="123"/>
      <c r="L65" s="123"/>
      <c r="M65" s="123"/>
      <c r="N65" s="122"/>
      <c r="O65" s="49"/>
    </row>
    <row r="66" spans="1:15" ht="15">
      <c r="A66" s="49"/>
      <c r="B66" s="71"/>
      <c r="C66" s="121" t="s">
        <v>211</v>
      </c>
      <c r="D66" s="122"/>
      <c r="E66" s="62"/>
      <c r="F66" s="72"/>
      <c r="G66" s="121" t="s">
        <v>282</v>
      </c>
      <c r="H66" s="123"/>
      <c r="I66" s="123"/>
      <c r="J66" s="123"/>
      <c r="K66" s="123"/>
      <c r="L66" s="123"/>
      <c r="M66" s="123"/>
      <c r="N66" s="122"/>
      <c r="O66" s="49"/>
    </row>
    <row r="67" spans="1:15" ht="15.75">
      <c r="A67" s="44"/>
      <c r="B67" s="46"/>
      <c r="C67" s="46"/>
      <c r="D67" s="46"/>
      <c r="E67" s="46"/>
      <c r="F67" s="55" t="s">
        <v>172</v>
      </c>
      <c r="G67" s="73"/>
      <c r="H67" s="73"/>
      <c r="I67" s="73"/>
      <c r="J67" s="46"/>
      <c r="K67" s="46"/>
      <c r="L67" s="46"/>
      <c r="M67" s="74"/>
      <c r="N67" s="10"/>
      <c r="O67" s="56"/>
    </row>
    <row r="68" spans="1:15" ht="15">
      <c r="A68" s="44"/>
      <c r="B68" s="45" t="s">
        <v>173</v>
      </c>
      <c r="C68" s="46"/>
      <c r="D68" s="46"/>
      <c r="E68" s="46"/>
      <c r="F68" s="75" t="s">
        <v>174</v>
      </c>
      <c r="G68" s="75" t="s">
        <v>175</v>
      </c>
      <c r="H68" s="75" t="s">
        <v>176</v>
      </c>
      <c r="I68" s="75" t="s">
        <v>177</v>
      </c>
      <c r="J68" s="75" t="s">
        <v>178</v>
      </c>
      <c r="K68" s="76" t="s">
        <v>179</v>
      </c>
      <c r="L68" s="77"/>
      <c r="M68" s="78" t="s">
        <v>180</v>
      </c>
      <c r="N68" s="78" t="s">
        <v>181</v>
      </c>
      <c r="O68" s="49"/>
    </row>
    <row r="69" spans="1:15" ht="15">
      <c r="A69" s="49"/>
      <c r="B69" s="79" t="s">
        <v>182</v>
      </c>
      <c r="C69" s="80" t="str">
        <f>IF(C62&gt;"",C62&amp;" - "&amp;G62,"")</f>
        <v>Markku Ruotsalainen - Matti Lappalainen</v>
      </c>
      <c r="D69" s="80"/>
      <c r="E69" s="81"/>
      <c r="F69" s="82">
        <v>-7</v>
      </c>
      <c r="G69" s="82">
        <v>-6</v>
      </c>
      <c r="H69" s="82">
        <v>-8</v>
      </c>
      <c r="I69" s="82"/>
      <c r="J69" s="82"/>
      <c r="K69" s="83">
        <f>IF(ISBLANK(F69),"",COUNTIF(F69:J69,"&gt;=0"))</f>
        <v>0</v>
      </c>
      <c r="L69" s="84">
        <f>IF(ISBLANK(F69),"",(IF(LEFT(F69,1)="-",1,0)+IF(LEFT(G69,1)="-",1,0)+IF(LEFT(H69,1)="-",1,0)+IF(LEFT(I69,1)="-",1,0)+IF(LEFT(J69,1)="-",1,0)))</f>
        <v>3</v>
      </c>
      <c r="M69" s="85">
        <f aca="true" t="shared" si="2" ref="M69:N73">IF(K69=3,1,"")</f>
      </c>
      <c r="N69" s="86">
        <f t="shared" si="2"/>
        <v>1</v>
      </c>
      <c r="O69" s="49"/>
    </row>
    <row r="70" spans="1:15" ht="15">
      <c r="A70" s="49"/>
      <c r="B70" s="79" t="s">
        <v>183</v>
      </c>
      <c r="C70" s="80" t="str">
        <f>IF(C63&gt;"",C63&amp;" - "&amp;G63,"")</f>
        <v>Markku Uimi - Vesa Vanhala</v>
      </c>
      <c r="D70" s="87"/>
      <c r="E70" s="81"/>
      <c r="F70" s="88">
        <v>-8</v>
      </c>
      <c r="G70" s="82">
        <v>-4</v>
      </c>
      <c r="H70" s="82">
        <v>-9</v>
      </c>
      <c r="I70" s="82"/>
      <c r="J70" s="82"/>
      <c r="K70" s="83">
        <f>IF(ISBLANK(F70),"",COUNTIF(F70:J70,"&gt;=0"))</f>
        <v>0</v>
      </c>
      <c r="L70" s="84">
        <f>IF(ISBLANK(F70),"",(IF(LEFT(F70,1)="-",1,0)+IF(LEFT(G70,1)="-",1,0)+IF(LEFT(H70,1)="-",1,0)+IF(LEFT(I70,1)="-",1,0)+IF(LEFT(J70,1)="-",1,0)))</f>
        <v>3</v>
      </c>
      <c r="M70" s="85">
        <f t="shared" si="2"/>
      </c>
      <c r="N70" s="86">
        <f t="shared" si="2"/>
        <v>1</v>
      </c>
      <c r="O70" s="49"/>
    </row>
    <row r="71" spans="1:15" ht="15">
      <c r="A71" s="49"/>
      <c r="B71" s="89" t="s">
        <v>184</v>
      </c>
      <c r="C71" s="90" t="str">
        <f>IF(C65&gt;"",C65&amp;" / "&amp;C66,"")</f>
        <v>Markku Ruotsalainen / Markku Uimi</v>
      </c>
      <c r="D71" s="91" t="str">
        <f>IF(G65&gt;"",G65&amp;" / "&amp;G66,"")</f>
        <v>Matti Lappalainen / Kai Tammela </v>
      </c>
      <c r="E71" s="92"/>
      <c r="F71" s="93">
        <v>6</v>
      </c>
      <c r="G71" s="94">
        <v>-9</v>
      </c>
      <c r="H71" s="95">
        <v>-7</v>
      </c>
      <c r="I71" s="95">
        <v>9</v>
      </c>
      <c r="J71" s="95">
        <v>10</v>
      </c>
      <c r="K71" s="83">
        <f>IF(ISBLANK(F71),"",COUNTIF(F71:J71,"&gt;=0"))</f>
        <v>3</v>
      </c>
      <c r="L71" s="84">
        <f>IF(ISBLANK(F71),"",(IF(LEFT(F71,1)="-",1,0)+IF(LEFT(G71,1)="-",1,0)+IF(LEFT(H71,1)="-",1,0)+IF(LEFT(I71,1)="-",1,0)+IF(LEFT(J71,1)="-",1,0)))</f>
        <v>2</v>
      </c>
      <c r="M71" s="85">
        <f t="shared" si="2"/>
        <v>1</v>
      </c>
      <c r="N71" s="86">
        <f t="shared" si="2"/>
      </c>
      <c r="O71" s="49"/>
    </row>
    <row r="72" spans="1:15" ht="15">
      <c r="A72" s="49"/>
      <c r="B72" s="79" t="s">
        <v>185</v>
      </c>
      <c r="C72" s="80" t="str">
        <f>IF(+C62&gt;"",C62&amp;" - "&amp;G63,"")</f>
        <v>Markku Ruotsalainen - Vesa Vanhala</v>
      </c>
      <c r="D72" s="87"/>
      <c r="E72" s="81"/>
      <c r="F72" s="96">
        <v>8</v>
      </c>
      <c r="G72" s="82">
        <v>-7</v>
      </c>
      <c r="H72" s="82">
        <v>-7</v>
      </c>
      <c r="I72" s="82">
        <v>-7</v>
      </c>
      <c r="J72" s="82"/>
      <c r="K72" s="83">
        <f>IF(ISBLANK(F72),"",COUNTIF(F72:J72,"&gt;=0"))</f>
        <v>1</v>
      </c>
      <c r="L72" s="84">
        <f>IF(ISBLANK(F72),"",(IF(LEFT(F72,1)="-",1,0)+IF(LEFT(G72,1)="-",1,0)+IF(LEFT(H72,1)="-",1,0)+IF(LEFT(I72,1)="-",1,0)+IF(LEFT(J72,1)="-",1,0)))</f>
        <v>3</v>
      </c>
      <c r="M72" s="85">
        <f t="shared" si="2"/>
      </c>
      <c r="N72" s="86">
        <f t="shared" si="2"/>
        <v>1</v>
      </c>
      <c r="O72" s="49"/>
    </row>
    <row r="73" spans="1:15" ht="15.75" thickBot="1">
      <c r="A73" s="49"/>
      <c r="B73" s="79" t="s">
        <v>186</v>
      </c>
      <c r="C73" s="80" t="str">
        <f>IF(+C63&gt;"",C63&amp;" - "&amp;G62,"")</f>
        <v>Markku Uimi - Matti Lappalainen</v>
      </c>
      <c r="D73" s="87"/>
      <c r="E73" s="81"/>
      <c r="F73" s="82"/>
      <c r="G73" s="82"/>
      <c r="H73" s="82"/>
      <c r="I73" s="82"/>
      <c r="J73" s="82"/>
      <c r="K73" s="83">
        <f>IF(ISBLANK(F73),"",COUNTIF(F73:J73,"&gt;=0"))</f>
      </c>
      <c r="L73" s="97">
        <f>IF(ISBLANK(F73),"",(IF(LEFT(F73,1)="-",1,0)+IF(LEFT(G73,1)="-",1,0)+IF(LEFT(H73,1)="-",1,0)+IF(LEFT(I73,1)="-",1,0)+IF(LEFT(J73,1)="-",1,0)))</f>
      </c>
      <c r="M73" s="85">
        <f t="shared" si="2"/>
      </c>
      <c r="N73" s="86">
        <f t="shared" si="2"/>
      </c>
      <c r="O73" s="49"/>
    </row>
    <row r="74" spans="1:15" ht="16.5" thickBot="1">
      <c r="A74" s="44"/>
      <c r="B74" s="46"/>
      <c r="C74" s="46"/>
      <c r="D74" s="46"/>
      <c r="E74" s="46"/>
      <c r="F74" s="46"/>
      <c r="G74" s="46"/>
      <c r="H74" s="46"/>
      <c r="I74" s="98" t="s">
        <v>187</v>
      </c>
      <c r="J74" s="99"/>
      <c r="K74" s="100">
        <f>IF(ISBLANK(D69),"",SUM(K69:K73))</f>
      </c>
      <c r="L74" s="100">
        <f>IF(ISBLANK(E69),"",SUM(L69:L73))</f>
      </c>
      <c r="M74" s="101">
        <f>IF(ISBLANK(F69),"",SUM(M69:M73))</f>
        <v>1</v>
      </c>
      <c r="N74" s="102">
        <f>IF(ISBLANK(F69),"",SUM(N69:N73))</f>
        <v>3</v>
      </c>
      <c r="O74" s="49"/>
    </row>
    <row r="75" spans="1:15" ht="15">
      <c r="A75" s="44"/>
      <c r="B75" s="103" t="s">
        <v>188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56"/>
    </row>
    <row r="76" spans="1:15" ht="15">
      <c r="A76" s="44"/>
      <c r="B76" s="52" t="s">
        <v>189</v>
      </c>
      <c r="C76" s="52"/>
      <c r="D76" s="52" t="s">
        <v>190</v>
      </c>
      <c r="E76" s="104"/>
      <c r="F76" s="52"/>
      <c r="G76" s="52" t="s">
        <v>191</v>
      </c>
      <c r="H76" s="104"/>
      <c r="I76" s="52"/>
      <c r="J76" s="105" t="s">
        <v>192</v>
      </c>
      <c r="K76" s="10"/>
      <c r="L76" s="46"/>
      <c r="M76" s="46"/>
      <c r="N76" s="46"/>
      <c r="O76" s="56"/>
    </row>
    <row r="77" spans="1:15" ht="16.5" thickBot="1">
      <c r="A77" s="44"/>
      <c r="B77" s="46"/>
      <c r="C77" s="46"/>
      <c r="D77" s="46"/>
      <c r="E77" s="46"/>
      <c r="F77" s="46"/>
      <c r="G77" s="46"/>
      <c r="H77" s="46"/>
      <c r="I77" s="46"/>
      <c r="J77" s="124" t="str">
        <f>IF(M74=3,C61,IF(N74=3,G61,""))</f>
        <v>HP</v>
      </c>
      <c r="K77" s="124"/>
      <c r="L77" s="124"/>
      <c r="M77" s="124"/>
      <c r="N77" s="115"/>
      <c r="O77" s="49"/>
    </row>
    <row r="78" spans="1:15" ht="18">
      <c r="A78" s="106"/>
      <c r="B78" s="107"/>
      <c r="C78" s="107"/>
      <c r="D78" s="107"/>
      <c r="E78" s="107"/>
      <c r="F78" s="107"/>
      <c r="G78" s="107"/>
      <c r="H78" s="107"/>
      <c r="I78" s="107"/>
      <c r="J78" s="108"/>
      <c r="K78" s="108"/>
      <c r="L78" s="108"/>
      <c r="M78" s="108"/>
      <c r="N78" s="108"/>
      <c r="O78" s="109"/>
    </row>
    <row r="83" spans="1:15" ht="15.75">
      <c r="A83" s="44"/>
      <c r="B83" s="10"/>
      <c r="C83" s="45" t="s">
        <v>151</v>
      </c>
      <c r="D83" s="46"/>
      <c r="E83" s="46"/>
      <c r="F83" s="10"/>
      <c r="G83" s="47" t="s">
        <v>152</v>
      </c>
      <c r="H83" s="48"/>
      <c r="I83" s="128" t="s">
        <v>112</v>
      </c>
      <c r="J83" s="128"/>
      <c r="K83" s="128"/>
      <c r="L83" s="128"/>
      <c r="M83" s="128"/>
      <c r="N83" s="116"/>
      <c r="O83" s="49"/>
    </row>
    <row r="84" spans="1:15" ht="20.25">
      <c r="A84" s="44"/>
      <c r="B84" s="50"/>
      <c r="C84" s="51" t="s">
        <v>153</v>
      </c>
      <c r="D84" s="46"/>
      <c r="E84" s="46"/>
      <c r="F84" s="10"/>
      <c r="G84" s="47" t="s">
        <v>154</v>
      </c>
      <c r="H84" s="48"/>
      <c r="I84" s="128" t="s">
        <v>93</v>
      </c>
      <c r="J84" s="128"/>
      <c r="K84" s="128"/>
      <c r="L84" s="128"/>
      <c r="M84" s="128"/>
      <c r="N84" s="116"/>
      <c r="O84" s="49"/>
    </row>
    <row r="85" spans="1:15" ht="15">
      <c r="A85" s="44"/>
      <c r="B85" s="46"/>
      <c r="C85" s="52" t="s">
        <v>155</v>
      </c>
      <c r="D85" s="46"/>
      <c r="E85" s="46"/>
      <c r="F85" s="46"/>
      <c r="G85" s="47" t="s">
        <v>156</v>
      </c>
      <c r="H85" s="53"/>
      <c r="I85" s="129">
        <v>50</v>
      </c>
      <c r="J85" s="129"/>
      <c r="K85" s="129"/>
      <c r="L85" s="129"/>
      <c r="M85" s="129"/>
      <c r="N85" s="117"/>
      <c r="O85" s="49"/>
    </row>
    <row r="86" spans="1:15" ht="15.75">
      <c r="A86" s="44"/>
      <c r="B86" s="46"/>
      <c r="C86" s="46"/>
      <c r="D86" s="46"/>
      <c r="E86" s="46"/>
      <c r="F86" s="46"/>
      <c r="G86" s="47" t="s">
        <v>157</v>
      </c>
      <c r="H86" s="48"/>
      <c r="I86" s="118">
        <v>40481</v>
      </c>
      <c r="J86" s="118"/>
      <c r="K86" s="118"/>
      <c r="L86" s="54" t="s">
        <v>158</v>
      </c>
      <c r="M86" s="130" t="s">
        <v>200</v>
      </c>
      <c r="N86" s="119"/>
      <c r="O86" s="49"/>
    </row>
    <row r="87" spans="1:15" ht="15">
      <c r="A87" s="44"/>
      <c r="B87" s="10"/>
      <c r="C87" s="55" t="s">
        <v>160</v>
      </c>
      <c r="D87" s="46"/>
      <c r="E87" s="46"/>
      <c r="F87" s="46"/>
      <c r="G87" s="55" t="s">
        <v>160</v>
      </c>
      <c r="H87" s="46"/>
      <c r="I87" s="46"/>
      <c r="J87" s="46"/>
      <c r="K87" s="46"/>
      <c r="L87" s="46"/>
      <c r="M87" s="46"/>
      <c r="N87" s="46"/>
      <c r="O87" s="56"/>
    </row>
    <row r="88" spans="1:15" ht="15.75">
      <c r="A88" s="49"/>
      <c r="B88" s="58" t="s">
        <v>161</v>
      </c>
      <c r="C88" s="125" t="s">
        <v>34</v>
      </c>
      <c r="D88" s="126"/>
      <c r="E88" s="59"/>
      <c r="F88" s="60" t="s">
        <v>162</v>
      </c>
      <c r="G88" s="125" t="s">
        <v>28</v>
      </c>
      <c r="H88" s="127"/>
      <c r="I88" s="127"/>
      <c r="J88" s="127"/>
      <c r="K88" s="127"/>
      <c r="L88" s="127"/>
      <c r="M88" s="127"/>
      <c r="N88" s="126"/>
      <c r="O88" s="49"/>
    </row>
    <row r="89" spans="1:15" ht="15">
      <c r="A89" s="49"/>
      <c r="B89" s="61" t="s">
        <v>163</v>
      </c>
      <c r="C89" s="121" t="s">
        <v>213</v>
      </c>
      <c r="D89" s="122"/>
      <c r="E89" s="62"/>
      <c r="F89" s="63" t="s">
        <v>165</v>
      </c>
      <c r="G89" s="121" t="s">
        <v>214</v>
      </c>
      <c r="H89" s="123"/>
      <c r="I89" s="123"/>
      <c r="J89" s="123"/>
      <c r="K89" s="123"/>
      <c r="L89" s="123"/>
      <c r="M89" s="123"/>
      <c r="N89" s="122"/>
      <c r="O89" s="49"/>
    </row>
    <row r="90" spans="1:15" ht="15">
      <c r="A90" s="49"/>
      <c r="B90" s="64" t="s">
        <v>167</v>
      </c>
      <c r="C90" s="121" t="s">
        <v>215</v>
      </c>
      <c r="D90" s="122"/>
      <c r="E90" s="62"/>
      <c r="F90" s="65" t="s">
        <v>169</v>
      </c>
      <c r="G90" s="121" t="s">
        <v>216</v>
      </c>
      <c r="H90" s="123"/>
      <c r="I90" s="123"/>
      <c r="J90" s="123"/>
      <c r="K90" s="123"/>
      <c r="L90" s="123"/>
      <c r="M90" s="123"/>
      <c r="N90" s="122"/>
      <c r="O90" s="49"/>
    </row>
    <row r="91" spans="1:15" ht="15">
      <c r="A91" s="44"/>
      <c r="B91" s="66" t="s">
        <v>171</v>
      </c>
      <c r="C91" s="67"/>
      <c r="D91" s="68"/>
      <c r="E91" s="69"/>
      <c r="F91" s="66" t="s">
        <v>171</v>
      </c>
      <c r="G91" s="70"/>
      <c r="H91" s="70"/>
      <c r="I91" s="70"/>
      <c r="J91" s="70"/>
      <c r="K91" s="70"/>
      <c r="L91" s="70"/>
      <c r="M91" s="70"/>
      <c r="N91" s="70"/>
      <c r="O91" s="56"/>
    </row>
    <row r="92" spans="1:15" ht="15">
      <c r="A92" s="49"/>
      <c r="B92" s="61"/>
      <c r="C92" s="121" t="s">
        <v>213</v>
      </c>
      <c r="D92" s="122"/>
      <c r="E92" s="62"/>
      <c r="F92" s="63"/>
      <c r="G92" s="121" t="s">
        <v>214</v>
      </c>
      <c r="H92" s="123"/>
      <c r="I92" s="123"/>
      <c r="J92" s="123"/>
      <c r="K92" s="123"/>
      <c r="L92" s="123"/>
      <c r="M92" s="123"/>
      <c r="N92" s="122"/>
      <c r="O92" s="49"/>
    </row>
    <row r="93" spans="1:15" ht="15">
      <c r="A93" s="49"/>
      <c r="B93" s="71"/>
      <c r="C93" s="121" t="s">
        <v>215</v>
      </c>
      <c r="D93" s="122"/>
      <c r="E93" s="62"/>
      <c r="F93" s="72"/>
      <c r="G93" s="121" t="s">
        <v>216</v>
      </c>
      <c r="H93" s="123"/>
      <c r="I93" s="123"/>
      <c r="J93" s="123"/>
      <c r="K93" s="123"/>
      <c r="L93" s="123"/>
      <c r="M93" s="123"/>
      <c r="N93" s="122"/>
      <c r="O93" s="49"/>
    </row>
    <row r="94" spans="1:15" ht="15.75">
      <c r="A94" s="44"/>
      <c r="B94" s="46"/>
      <c r="C94" s="46"/>
      <c r="D94" s="46"/>
      <c r="E94" s="46"/>
      <c r="F94" s="55" t="s">
        <v>172</v>
      </c>
      <c r="G94" s="73"/>
      <c r="H94" s="73"/>
      <c r="I94" s="73"/>
      <c r="J94" s="46"/>
      <c r="K94" s="46"/>
      <c r="L94" s="46"/>
      <c r="M94" s="74"/>
      <c r="N94" s="10"/>
      <c r="O94" s="56"/>
    </row>
    <row r="95" spans="1:15" ht="15">
      <c r="A95" s="44"/>
      <c r="B95" s="45" t="s">
        <v>173</v>
      </c>
      <c r="C95" s="46"/>
      <c r="D95" s="46"/>
      <c r="E95" s="46"/>
      <c r="F95" s="75" t="s">
        <v>174</v>
      </c>
      <c r="G95" s="75" t="s">
        <v>175</v>
      </c>
      <c r="H95" s="75" t="s">
        <v>176</v>
      </c>
      <c r="I95" s="75" t="s">
        <v>177</v>
      </c>
      <c r="J95" s="75" t="s">
        <v>178</v>
      </c>
      <c r="K95" s="76" t="s">
        <v>179</v>
      </c>
      <c r="L95" s="77"/>
      <c r="M95" s="78" t="s">
        <v>180</v>
      </c>
      <c r="N95" s="78" t="s">
        <v>181</v>
      </c>
      <c r="O95" s="49"/>
    </row>
    <row r="96" spans="1:15" ht="15">
      <c r="A96" s="49"/>
      <c r="B96" s="79" t="s">
        <v>182</v>
      </c>
      <c r="C96" s="80" t="str">
        <f>IF(C89&gt;"",C89&amp;" - "&amp;G89,"")</f>
        <v>Jukka Kansonen - Juha Karjola </v>
      </c>
      <c r="D96" s="80"/>
      <c r="E96" s="81"/>
      <c r="F96" s="82">
        <v>3</v>
      </c>
      <c r="G96" s="82">
        <v>8</v>
      </c>
      <c r="H96" s="82">
        <v>2</v>
      </c>
      <c r="I96" s="82"/>
      <c r="J96" s="82"/>
      <c r="K96" s="83">
        <f>IF(ISBLANK(F96),"",COUNTIF(F96:J96,"&gt;=0"))</f>
        <v>3</v>
      </c>
      <c r="L96" s="84">
        <f>IF(ISBLANK(F96),"",(IF(LEFT(F96,1)="-",1,0)+IF(LEFT(G96,1)="-",1,0)+IF(LEFT(H96,1)="-",1,0)+IF(LEFT(I96,1)="-",1,0)+IF(LEFT(J96,1)="-",1,0)))</f>
        <v>0</v>
      </c>
      <c r="M96" s="85">
        <f aca="true" t="shared" si="3" ref="M96:N100">IF(K96=3,1,"")</f>
        <v>1</v>
      </c>
      <c r="N96" s="86">
        <f t="shared" si="3"/>
      </c>
      <c r="O96" s="49"/>
    </row>
    <row r="97" spans="1:15" ht="15">
      <c r="A97" s="49"/>
      <c r="B97" s="79" t="s">
        <v>183</v>
      </c>
      <c r="C97" s="80" t="str">
        <f>IF(C90&gt;"",C90&amp;" - "&amp;G90,"")</f>
        <v>Kari Partanen - Heikki Järvinen</v>
      </c>
      <c r="D97" s="87"/>
      <c r="E97" s="81"/>
      <c r="F97" s="88">
        <v>-2</v>
      </c>
      <c r="G97" s="82">
        <v>-5</v>
      </c>
      <c r="H97" s="82">
        <v>-7</v>
      </c>
      <c r="I97" s="82"/>
      <c r="J97" s="82"/>
      <c r="K97" s="83">
        <f>IF(ISBLANK(F97),"",COUNTIF(F97:J97,"&gt;=0"))</f>
        <v>0</v>
      </c>
      <c r="L97" s="84">
        <f>IF(ISBLANK(F97),"",(IF(LEFT(F97,1)="-",1,0)+IF(LEFT(G97,1)="-",1,0)+IF(LEFT(H97,1)="-",1,0)+IF(LEFT(I97,1)="-",1,0)+IF(LEFT(J97,1)="-",1,0)))</f>
        <v>3</v>
      </c>
      <c r="M97" s="85">
        <f t="shared" si="3"/>
      </c>
      <c r="N97" s="86">
        <f t="shared" si="3"/>
        <v>1</v>
      </c>
      <c r="O97" s="49"/>
    </row>
    <row r="98" spans="1:15" ht="15">
      <c r="A98" s="49"/>
      <c r="B98" s="89" t="s">
        <v>184</v>
      </c>
      <c r="C98" s="90" t="str">
        <f>IF(C92&gt;"",C92&amp;" / "&amp;C93,"")</f>
        <v>Jukka Kansonen / Kari Partanen</v>
      </c>
      <c r="D98" s="91" t="str">
        <f>IF(G92&gt;"",G92&amp;" / "&amp;G93,"")</f>
        <v>Juha Karjola  / Heikki Järvinen</v>
      </c>
      <c r="E98" s="92"/>
      <c r="F98" s="93">
        <v>-2</v>
      </c>
      <c r="G98" s="94">
        <v>8</v>
      </c>
      <c r="H98" s="95">
        <v>-5</v>
      </c>
      <c r="I98" s="95">
        <v>8</v>
      </c>
      <c r="J98" s="95">
        <v>-9</v>
      </c>
      <c r="K98" s="83">
        <f>IF(ISBLANK(F98),"",COUNTIF(F98:J98,"&gt;=0"))</f>
        <v>2</v>
      </c>
      <c r="L98" s="84">
        <f>IF(ISBLANK(F98),"",(IF(LEFT(F98,1)="-",1,0)+IF(LEFT(G98,1)="-",1,0)+IF(LEFT(H98,1)="-",1,0)+IF(LEFT(I98,1)="-",1,0)+IF(LEFT(J98,1)="-",1,0)))</f>
        <v>3</v>
      </c>
      <c r="M98" s="85">
        <f t="shared" si="3"/>
      </c>
      <c r="N98" s="86">
        <f t="shared" si="3"/>
        <v>1</v>
      </c>
      <c r="O98" s="49"/>
    </row>
    <row r="99" spans="1:15" ht="15">
      <c r="A99" s="49"/>
      <c r="B99" s="79" t="s">
        <v>185</v>
      </c>
      <c r="C99" s="80" t="str">
        <f>IF(+C89&gt;"",C89&amp;" - "&amp;G90,"")</f>
        <v>Jukka Kansonen - Heikki Järvinen</v>
      </c>
      <c r="D99" s="87"/>
      <c r="E99" s="81"/>
      <c r="F99" s="96">
        <v>-8</v>
      </c>
      <c r="G99" s="82">
        <v>4</v>
      </c>
      <c r="H99" s="82">
        <v>-9</v>
      </c>
      <c r="I99" s="82">
        <v>-9</v>
      </c>
      <c r="J99" s="82"/>
      <c r="K99" s="83">
        <f>IF(ISBLANK(F99),"",COUNTIF(F99:J99,"&gt;=0"))</f>
        <v>1</v>
      </c>
      <c r="L99" s="84">
        <f>IF(ISBLANK(F99),"",(IF(LEFT(F99,1)="-",1,0)+IF(LEFT(G99,1)="-",1,0)+IF(LEFT(H99,1)="-",1,0)+IF(LEFT(I99,1)="-",1,0)+IF(LEFT(J99,1)="-",1,0)))</f>
        <v>3</v>
      </c>
      <c r="M99" s="85">
        <f t="shared" si="3"/>
      </c>
      <c r="N99" s="86">
        <f t="shared" si="3"/>
        <v>1</v>
      </c>
      <c r="O99" s="49"/>
    </row>
    <row r="100" spans="1:15" ht="15.75" thickBot="1">
      <c r="A100" s="49"/>
      <c r="B100" s="79" t="s">
        <v>186</v>
      </c>
      <c r="C100" s="80" t="str">
        <f>IF(+C90&gt;"",C90&amp;" - "&amp;G89,"")</f>
        <v>Kari Partanen - Juha Karjola </v>
      </c>
      <c r="D100" s="87"/>
      <c r="E100" s="81"/>
      <c r="F100" s="82"/>
      <c r="G100" s="82"/>
      <c r="H100" s="82"/>
      <c r="I100" s="82"/>
      <c r="J100" s="82"/>
      <c r="K100" s="83">
        <f>IF(ISBLANK(F100),"",COUNTIF(F100:J100,"&gt;=0"))</f>
      </c>
      <c r="L100" s="97">
        <f>IF(ISBLANK(F100),"",(IF(LEFT(F100,1)="-",1,0)+IF(LEFT(G100,1)="-",1,0)+IF(LEFT(H100,1)="-",1,0)+IF(LEFT(I100,1)="-",1,0)+IF(LEFT(J100,1)="-",1,0)))</f>
      </c>
      <c r="M100" s="85">
        <f t="shared" si="3"/>
      </c>
      <c r="N100" s="86">
        <f t="shared" si="3"/>
      </c>
      <c r="O100" s="49"/>
    </row>
    <row r="101" spans="1:15" ht="16.5" thickBot="1">
      <c r="A101" s="44"/>
      <c r="B101" s="46"/>
      <c r="C101" s="46"/>
      <c r="D101" s="46"/>
      <c r="E101" s="46"/>
      <c r="F101" s="46"/>
      <c r="G101" s="46"/>
      <c r="H101" s="46"/>
      <c r="I101" s="98" t="s">
        <v>187</v>
      </c>
      <c r="J101" s="99"/>
      <c r="K101" s="100">
        <f>IF(ISBLANK(D96),"",SUM(K96:K100))</f>
      </c>
      <c r="L101" s="100">
        <f>IF(ISBLANK(E96),"",SUM(L96:L100))</f>
      </c>
      <c r="M101" s="101">
        <f>IF(ISBLANK(F96),"",SUM(M96:M100))</f>
        <v>1</v>
      </c>
      <c r="N101" s="102">
        <f>IF(ISBLANK(F96),"",SUM(N96:N100))</f>
        <v>3</v>
      </c>
      <c r="O101" s="49"/>
    </row>
    <row r="102" spans="1:15" ht="15">
      <c r="A102" s="44"/>
      <c r="B102" s="103" t="s">
        <v>188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56"/>
    </row>
    <row r="103" spans="1:15" ht="15">
      <c r="A103" s="44"/>
      <c r="B103" s="52" t="s">
        <v>189</v>
      </c>
      <c r="C103" s="52"/>
      <c r="D103" s="52" t="s">
        <v>190</v>
      </c>
      <c r="E103" s="104"/>
      <c r="F103" s="52"/>
      <c r="G103" s="52" t="s">
        <v>191</v>
      </c>
      <c r="H103" s="104"/>
      <c r="I103" s="52"/>
      <c r="J103" s="105" t="s">
        <v>192</v>
      </c>
      <c r="K103" s="10"/>
      <c r="L103" s="46"/>
      <c r="M103" s="46"/>
      <c r="N103" s="46"/>
      <c r="O103" s="56"/>
    </row>
    <row r="104" spans="1:15" ht="16.5" thickBot="1">
      <c r="A104" s="44"/>
      <c r="B104" s="46"/>
      <c r="C104" s="46"/>
      <c r="D104" s="46"/>
      <c r="E104" s="46"/>
      <c r="F104" s="46"/>
      <c r="G104" s="46"/>
      <c r="H104" s="46"/>
      <c r="I104" s="46"/>
      <c r="J104" s="124" t="str">
        <f>IF(M101=3,C88,IF(N101=3,G88,""))</f>
        <v>MPS 1</v>
      </c>
      <c r="K104" s="124"/>
      <c r="L104" s="124"/>
      <c r="M104" s="124"/>
      <c r="N104" s="115"/>
      <c r="O104" s="49"/>
    </row>
    <row r="105" spans="1:15" ht="18">
      <c r="A105" s="106"/>
      <c r="B105" s="107"/>
      <c r="C105" s="107"/>
      <c r="D105" s="107"/>
      <c r="E105" s="107"/>
      <c r="F105" s="107"/>
      <c r="G105" s="107"/>
      <c r="H105" s="107"/>
      <c r="I105" s="107"/>
      <c r="J105" s="108"/>
      <c r="K105" s="108"/>
      <c r="L105" s="108"/>
      <c r="M105" s="108"/>
      <c r="N105" s="108"/>
      <c r="O105" s="109"/>
    </row>
    <row r="110" spans="1:15" ht="15.75">
      <c r="A110" s="44"/>
      <c r="B110" s="10"/>
      <c r="C110" s="45" t="s">
        <v>151</v>
      </c>
      <c r="D110" s="46"/>
      <c r="E110" s="46"/>
      <c r="F110" s="10"/>
      <c r="G110" s="47" t="s">
        <v>152</v>
      </c>
      <c r="H110" s="48"/>
      <c r="I110" s="128" t="s">
        <v>112</v>
      </c>
      <c r="J110" s="128"/>
      <c r="K110" s="128"/>
      <c r="L110" s="128"/>
      <c r="M110" s="128"/>
      <c r="N110" s="116"/>
      <c r="O110" s="49"/>
    </row>
    <row r="111" spans="1:15" ht="20.25">
      <c r="A111" s="44"/>
      <c r="B111" s="50"/>
      <c r="C111" s="51" t="s">
        <v>153</v>
      </c>
      <c r="D111" s="46"/>
      <c r="E111" s="46"/>
      <c r="F111" s="10"/>
      <c r="G111" s="47" t="s">
        <v>154</v>
      </c>
      <c r="H111" s="48"/>
      <c r="I111" s="128" t="s">
        <v>93</v>
      </c>
      <c r="J111" s="128"/>
      <c r="K111" s="128"/>
      <c r="L111" s="128"/>
      <c r="M111" s="128"/>
      <c r="N111" s="116"/>
      <c r="O111" s="49"/>
    </row>
    <row r="112" spans="1:15" ht="15">
      <c r="A112" s="44"/>
      <c r="B112" s="46"/>
      <c r="C112" s="52" t="s">
        <v>155</v>
      </c>
      <c r="D112" s="46"/>
      <c r="E112" s="46"/>
      <c r="F112" s="46"/>
      <c r="G112" s="47" t="s">
        <v>156</v>
      </c>
      <c r="H112" s="53"/>
      <c r="I112" s="129">
        <v>50</v>
      </c>
      <c r="J112" s="129"/>
      <c r="K112" s="129"/>
      <c r="L112" s="129"/>
      <c r="M112" s="129"/>
      <c r="N112" s="117"/>
      <c r="O112" s="49"/>
    </row>
    <row r="113" spans="1:15" ht="15.75">
      <c r="A113" s="44"/>
      <c r="B113" s="46"/>
      <c r="C113" s="46"/>
      <c r="D113" s="46"/>
      <c r="E113" s="46"/>
      <c r="F113" s="46"/>
      <c r="G113" s="47" t="s">
        <v>157</v>
      </c>
      <c r="H113" s="48"/>
      <c r="I113" s="118">
        <v>40481</v>
      </c>
      <c r="J113" s="118"/>
      <c r="K113" s="118"/>
      <c r="L113" s="54" t="s">
        <v>158</v>
      </c>
      <c r="M113" s="130" t="s">
        <v>200</v>
      </c>
      <c r="N113" s="119"/>
      <c r="O113" s="49"/>
    </row>
    <row r="114" spans="1:15" ht="15">
      <c r="A114" s="44"/>
      <c r="B114" s="10"/>
      <c r="C114" s="55" t="s">
        <v>160</v>
      </c>
      <c r="D114" s="46"/>
      <c r="E114" s="46"/>
      <c r="F114" s="46"/>
      <c r="G114" s="55" t="s">
        <v>160</v>
      </c>
      <c r="H114" s="46"/>
      <c r="I114" s="46"/>
      <c r="J114" s="46"/>
      <c r="K114" s="46"/>
      <c r="L114" s="46"/>
      <c r="M114" s="46"/>
      <c r="N114" s="46"/>
      <c r="O114" s="56"/>
    </row>
    <row r="115" spans="1:15" ht="15.75">
      <c r="A115" s="49"/>
      <c r="B115" s="58" t="s">
        <v>161</v>
      </c>
      <c r="C115" s="125" t="s">
        <v>40</v>
      </c>
      <c r="D115" s="126"/>
      <c r="E115" s="59"/>
      <c r="F115" s="60" t="s">
        <v>162</v>
      </c>
      <c r="G115" s="125" t="s">
        <v>43</v>
      </c>
      <c r="H115" s="127"/>
      <c r="I115" s="127"/>
      <c r="J115" s="127"/>
      <c r="K115" s="127"/>
      <c r="L115" s="127"/>
      <c r="M115" s="127"/>
      <c r="N115" s="126"/>
      <c r="O115" s="49"/>
    </row>
    <row r="116" spans="1:15" ht="15">
      <c r="A116" s="49"/>
      <c r="B116" s="61" t="s">
        <v>163</v>
      </c>
      <c r="C116" s="121" t="s">
        <v>217</v>
      </c>
      <c r="D116" s="122"/>
      <c r="E116" s="62"/>
      <c r="F116" s="63" t="s">
        <v>165</v>
      </c>
      <c r="G116" s="121" t="s">
        <v>218</v>
      </c>
      <c r="H116" s="123"/>
      <c r="I116" s="123"/>
      <c r="J116" s="123"/>
      <c r="K116" s="123"/>
      <c r="L116" s="123"/>
      <c r="M116" s="123"/>
      <c r="N116" s="122"/>
      <c r="O116" s="49"/>
    </row>
    <row r="117" spans="1:15" ht="15">
      <c r="A117" s="49"/>
      <c r="B117" s="64" t="s">
        <v>167</v>
      </c>
      <c r="C117" s="121" t="s">
        <v>219</v>
      </c>
      <c r="D117" s="122"/>
      <c r="E117" s="62"/>
      <c r="F117" s="65" t="s">
        <v>169</v>
      </c>
      <c r="G117" s="121" t="s">
        <v>220</v>
      </c>
      <c r="H117" s="123"/>
      <c r="I117" s="123"/>
      <c r="J117" s="123"/>
      <c r="K117" s="123"/>
      <c r="L117" s="123"/>
      <c r="M117" s="123"/>
      <c r="N117" s="122"/>
      <c r="O117" s="49"/>
    </row>
    <row r="118" spans="1:15" ht="15">
      <c r="A118" s="44"/>
      <c r="B118" s="66" t="s">
        <v>171</v>
      </c>
      <c r="C118" s="67"/>
      <c r="D118" s="68"/>
      <c r="E118" s="69"/>
      <c r="F118" s="66" t="s">
        <v>171</v>
      </c>
      <c r="G118" s="70"/>
      <c r="H118" s="70"/>
      <c r="I118" s="70"/>
      <c r="J118" s="70"/>
      <c r="K118" s="70"/>
      <c r="L118" s="70"/>
      <c r="M118" s="70"/>
      <c r="N118" s="70"/>
      <c r="O118" s="56"/>
    </row>
    <row r="119" spans="1:15" ht="15">
      <c r="A119" s="49"/>
      <c r="B119" s="61"/>
      <c r="C119" s="121" t="s">
        <v>217</v>
      </c>
      <c r="D119" s="122"/>
      <c r="E119" s="62"/>
      <c r="F119" s="63"/>
      <c r="G119" s="121" t="s">
        <v>218</v>
      </c>
      <c r="H119" s="123"/>
      <c r="I119" s="123"/>
      <c r="J119" s="123"/>
      <c r="K119" s="123"/>
      <c r="L119" s="123"/>
      <c r="M119" s="123"/>
      <c r="N119" s="122"/>
      <c r="O119" s="49"/>
    </row>
    <row r="120" spans="1:15" ht="15">
      <c r="A120" s="49"/>
      <c r="B120" s="71"/>
      <c r="C120" s="121" t="s">
        <v>219</v>
      </c>
      <c r="D120" s="122"/>
      <c r="E120" s="62"/>
      <c r="F120" s="72"/>
      <c r="G120" s="121" t="s">
        <v>220</v>
      </c>
      <c r="H120" s="123"/>
      <c r="I120" s="123"/>
      <c r="J120" s="123"/>
      <c r="K120" s="123"/>
      <c r="L120" s="123"/>
      <c r="M120" s="123"/>
      <c r="N120" s="122"/>
      <c r="O120" s="49"/>
    </row>
    <row r="121" spans="1:15" ht="15.75">
      <c r="A121" s="44"/>
      <c r="B121" s="46"/>
      <c r="C121" s="46"/>
      <c r="D121" s="46"/>
      <c r="E121" s="46"/>
      <c r="F121" s="55" t="s">
        <v>172</v>
      </c>
      <c r="G121" s="73"/>
      <c r="H121" s="73"/>
      <c r="I121" s="73"/>
      <c r="J121" s="46"/>
      <c r="K121" s="46"/>
      <c r="L121" s="46"/>
      <c r="M121" s="74"/>
      <c r="N121" s="10"/>
      <c r="O121" s="56"/>
    </row>
    <row r="122" spans="1:15" ht="15">
      <c r="A122" s="44"/>
      <c r="B122" s="45" t="s">
        <v>173</v>
      </c>
      <c r="C122" s="46"/>
      <c r="D122" s="46"/>
      <c r="E122" s="46"/>
      <c r="F122" s="75" t="s">
        <v>174</v>
      </c>
      <c r="G122" s="75" t="s">
        <v>175</v>
      </c>
      <c r="H122" s="75" t="s">
        <v>176</v>
      </c>
      <c r="I122" s="75" t="s">
        <v>177</v>
      </c>
      <c r="J122" s="75" t="s">
        <v>178</v>
      </c>
      <c r="K122" s="76" t="s">
        <v>179</v>
      </c>
      <c r="L122" s="77"/>
      <c r="M122" s="78" t="s">
        <v>180</v>
      </c>
      <c r="N122" s="78" t="s">
        <v>181</v>
      </c>
      <c r="O122" s="49"/>
    </row>
    <row r="123" spans="1:15" ht="15">
      <c r="A123" s="49"/>
      <c r="B123" s="79" t="s">
        <v>182</v>
      </c>
      <c r="C123" s="80" t="str">
        <f>IF(C116&gt;"",C116&amp;" - "&amp;G116,"")</f>
        <v>Veikko Juntunen - Tom Kiias</v>
      </c>
      <c r="D123" s="80"/>
      <c r="E123" s="81"/>
      <c r="F123" s="82">
        <v>6</v>
      </c>
      <c r="G123" s="82">
        <v>10</v>
      </c>
      <c r="H123" s="82">
        <v>-7</v>
      </c>
      <c r="I123" s="82">
        <v>-3</v>
      </c>
      <c r="J123" s="82">
        <v>-8</v>
      </c>
      <c r="K123" s="83">
        <f>IF(ISBLANK(F123),"",COUNTIF(F123:J123,"&gt;=0"))</f>
        <v>2</v>
      </c>
      <c r="L123" s="84">
        <f>IF(ISBLANK(F123),"",(IF(LEFT(F123,1)="-",1,0)+IF(LEFT(G123,1)="-",1,0)+IF(LEFT(H123,1)="-",1,0)+IF(LEFT(I123,1)="-",1,0)+IF(LEFT(J123,1)="-",1,0)))</f>
        <v>3</v>
      </c>
      <c r="M123" s="85">
        <f aca="true" t="shared" si="4" ref="M123:N127">IF(K123=3,1,"")</f>
      </c>
      <c r="N123" s="86">
        <f t="shared" si="4"/>
        <v>1</v>
      </c>
      <c r="O123" s="49"/>
    </row>
    <row r="124" spans="1:15" ht="15">
      <c r="A124" s="49"/>
      <c r="B124" s="79" t="s">
        <v>183</v>
      </c>
      <c r="C124" s="80" t="str">
        <f>IF(C117&gt;"",C117&amp;" - "&amp;G117,"")</f>
        <v>Keijo Winte - Hannu Löppönen</v>
      </c>
      <c r="D124" s="87"/>
      <c r="E124" s="81"/>
      <c r="F124" s="88">
        <v>-5</v>
      </c>
      <c r="G124" s="82">
        <v>-8</v>
      </c>
      <c r="H124" s="82">
        <v>-7</v>
      </c>
      <c r="I124" s="82"/>
      <c r="J124" s="82"/>
      <c r="K124" s="83">
        <f>IF(ISBLANK(F124),"",COUNTIF(F124:J124,"&gt;=0"))</f>
        <v>0</v>
      </c>
      <c r="L124" s="84">
        <f>IF(ISBLANK(F124),"",(IF(LEFT(F124,1)="-",1,0)+IF(LEFT(G124,1)="-",1,0)+IF(LEFT(H124,1)="-",1,0)+IF(LEFT(I124,1)="-",1,0)+IF(LEFT(J124,1)="-",1,0)))</f>
        <v>3</v>
      </c>
      <c r="M124" s="85">
        <f t="shared" si="4"/>
      </c>
      <c r="N124" s="86">
        <f t="shared" si="4"/>
        <v>1</v>
      </c>
      <c r="O124" s="49"/>
    </row>
    <row r="125" spans="1:15" ht="15">
      <c r="A125" s="49"/>
      <c r="B125" s="89" t="s">
        <v>184</v>
      </c>
      <c r="C125" s="90" t="str">
        <f>IF(C119&gt;"",C119&amp;" / "&amp;C120,"")</f>
        <v>Veikko Juntunen / Keijo Winte</v>
      </c>
      <c r="D125" s="91" t="str">
        <f>IF(G119&gt;"",G119&amp;" / "&amp;G120,"")</f>
        <v>Tom Kiias / Hannu Löppönen</v>
      </c>
      <c r="E125" s="92"/>
      <c r="F125" s="93">
        <v>-5</v>
      </c>
      <c r="G125" s="94">
        <v>10</v>
      </c>
      <c r="H125" s="95">
        <v>-11</v>
      </c>
      <c r="I125" s="95">
        <v>6</v>
      </c>
      <c r="J125" s="95">
        <v>-5</v>
      </c>
      <c r="K125" s="83">
        <f>IF(ISBLANK(F125),"",COUNTIF(F125:J125,"&gt;=0"))</f>
        <v>2</v>
      </c>
      <c r="L125" s="84">
        <f>IF(ISBLANK(F125),"",(IF(LEFT(F125,1)="-",1,0)+IF(LEFT(G125,1)="-",1,0)+IF(LEFT(H125,1)="-",1,0)+IF(LEFT(I125,1)="-",1,0)+IF(LEFT(J125,1)="-",1,0)))</f>
        <v>3</v>
      </c>
      <c r="M125" s="85">
        <f t="shared" si="4"/>
      </c>
      <c r="N125" s="86">
        <f t="shared" si="4"/>
        <v>1</v>
      </c>
      <c r="O125" s="49"/>
    </row>
    <row r="126" spans="1:15" ht="15">
      <c r="A126" s="49"/>
      <c r="B126" s="79" t="s">
        <v>185</v>
      </c>
      <c r="C126" s="80" t="str">
        <f>IF(+C116&gt;"",C116&amp;" - "&amp;G117,"")</f>
        <v>Veikko Juntunen - Hannu Löppönen</v>
      </c>
      <c r="D126" s="87"/>
      <c r="E126" s="81"/>
      <c r="F126" s="96"/>
      <c r="G126" s="82"/>
      <c r="H126" s="82"/>
      <c r="I126" s="82"/>
      <c r="J126" s="82"/>
      <c r="K126" s="83">
        <f>IF(ISBLANK(F126),"",COUNTIF(F126:J126,"&gt;=0"))</f>
      </c>
      <c r="L126" s="84">
        <f>IF(ISBLANK(F126),"",(IF(LEFT(F126,1)="-",1,0)+IF(LEFT(G126,1)="-",1,0)+IF(LEFT(H126,1)="-",1,0)+IF(LEFT(I126,1)="-",1,0)+IF(LEFT(J126,1)="-",1,0)))</f>
      </c>
      <c r="M126" s="85">
        <f t="shared" si="4"/>
      </c>
      <c r="N126" s="86">
        <f t="shared" si="4"/>
      </c>
      <c r="O126" s="49"/>
    </row>
    <row r="127" spans="1:15" ht="15.75" thickBot="1">
      <c r="A127" s="49"/>
      <c r="B127" s="79" t="s">
        <v>186</v>
      </c>
      <c r="C127" s="80" t="str">
        <f>IF(+C117&gt;"",C117&amp;" - "&amp;G116,"")</f>
        <v>Keijo Winte - Tom Kiias</v>
      </c>
      <c r="D127" s="87"/>
      <c r="E127" s="81"/>
      <c r="F127" s="82"/>
      <c r="G127" s="82"/>
      <c r="H127" s="82"/>
      <c r="I127" s="82"/>
      <c r="J127" s="82"/>
      <c r="K127" s="83">
        <f>IF(ISBLANK(F127),"",COUNTIF(F127:J127,"&gt;=0"))</f>
      </c>
      <c r="L127" s="97">
        <f>IF(ISBLANK(F127),"",(IF(LEFT(F127,1)="-",1,0)+IF(LEFT(G127,1)="-",1,0)+IF(LEFT(H127,1)="-",1,0)+IF(LEFT(I127,1)="-",1,0)+IF(LEFT(J127,1)="-",1,0)))</f>
      </c>
      <c r="M127" s="85">
        <f t="shared" si="4"/>
      </c>
      <c r="N127" s="86">
        <f t="shared" si="4"/>
      </c>
      <c r="O127" s="49"/>
    </row>
    <row r="128" spans="1:15" ht="16.5" thickBot="1">
      <c r="A128" s="44"/>
      <c r="B128" s="46"/>
      <c r="C128" s="46"/>
      <c r="D128" s="46"/>
      <c r="E128" s="46"/>
      <c r="F128" s="46"/>
      <c r="G128" s="46"/>
      <c r="H128" s="46"/>
      <c r="I128" s="98" t="s">
        <v>187</v>
      </c>
      <c r="J128" s="99"/>
      <c r="K128" s="100">
        <f>IF(ISBLANK(D123),"",SUM(K123:K127))</f>
      </c>
      <c r="L128" s="100">
        <f>IF(ISBLANK(E123),"",SUM(L123:L127))</f>
      </c>
      <c r="M128" s="101">
        <f>IF(ISBLANK(F123),"",SUM(M123:M127))</f>
        <v>0</v>
      </c>
      <c r="N128" s="102">
        <f>IF(ISBLANK(F123),"",SUM(N123:N127))</f>
        <v>3</v>
      </c>
      <c r="O128" s="49"/>
    </row>
    <row r="129" spans="1:15" ht="15">
      <c r="A129" s="44"/>
      <c r="B129" s="103" t="s">
        <v>188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56"/>
    </row>
    <row r="130" spans="1:15" ht="15">
      <c r="A130" s="44"/>
      <c r="B130" s="52" t="s">
        <v>189</v>
      </c>
      <c r="C130" s="52"/>
      <c r="D130" s="52" t="s">
        <v>190</v>
      </c>
      <c r="E130" s="104"/>
      <c r="F130" s="52"/>
      <c r="G130" s="52" t="s">
        <v>191</v>
      </c>
      <c r="H130" s="104"/>
      <c r="I130" s="52"/>
      <c r="J130" s="105" t="s">
        <v>192</v>
      </c>
      <c r="K130" s="10"/>
      <c r="L130" s="46"/>
      <c r="M130" s="46"/>
      <c r="N130" s="46"/>
      <c r="O130" s="56"/>
    </row>
    <row r="131" spans="1:15" ht="16.5" thickBot="1">
      <c r="A131" s="44"/>
      <c r="B131" s="46"/>
      <c r="C131" s="46"/>
      <c r="D131" s="46"/>
      <c r="E131" s="46"/>
      <c r="F131" s="46"/>
      <c r="G131" s="46"/>
      <c r="H131" s="46"/>
      <c r="I131" s="46"/>
      <c r="J131" s="124" t="str">
        <f>IF(M128=3,C115,IF(N128=3,G115,""))</f>
        <v>BK 1</v>
      </c>
      <c r="K131" s="124"/>
      <c r="L131" s="124"/>
      <c r="M131" s="124"/>
      <c r="N131" s="115"/>
      <c r="O131" s="49"/>
    </row>
    <row r="132" spans="1:15" ht="18">
      <c r="A132" s="106"/>
      <c r="B132" s="107"/>
      <c r="C132" s="107"/>
      <c r="D132" s="107"/>
      <c r="E132" s="107"/>
      <c r="F132" s="107"/>
      <c r="G132" s="107"/>
      <c r="H132" s="107"/>
      <c r="I132" s="107"/>
      <c r="J132" s="108"/>
      <c r="K132" s="108"/>
      <c r="L132" s="108"/>
      <c r="M132" s="108"/>
      <c r="N132" s="108"/>
      <c r="O132" s="109"/>
    </row>
    <row r="137" spans="1:15" ht="15.75">
      <c r="A137" s="44"/>
      <c r="B137" s="10"/>
      <c r="C137" s="45" t="s">
        <v>151</v>
      </c>
      <c r="D137" s="46"/>
      <c r="E137" s="46"/>
      <c r="F137" s="10"/>
      <c r="G137" s="47" t="s">
        <v>152</v>
      </c>
      <c r="H137" s="48"/>
      <c r="I137" s="128" t="s">
        <v>112</v>
      </c>
      <c r="J137" s="128"/>
      <c r="K137" s="128"/>
      <c r="L137" s="128"/>
      <c r="M137" s="128"/>
      <c r="N137" s="116"/>
      <c r="O137" s="49"/>
    </row>
    <row r="138" spans="1:15" ht="20.25">
      <c r="A138" s="44"/>
      <c r="B138" s="50"/>
      <c r="C138" s="51" t="s">
        <v>153</v>
      </c>
      <c r="D138" s="46"/>
      <c r="E138" s="46"/>
      <c r="F138" s="10"/>
      <c r="G138" s="47" t="s">
        <v>154</v>
      </c>
      <c r="H138" s="48"/>
      <c r="I138" s="128" t="s">
        <v>93</v>
      </c>
      <c r="J138" s="128"/>
      <c r="K138" s="128"/>
      <c r="L138" s="128"/>
      <c r="M138" s="128"/>
      <c r="N138" s="116"/>
      <c r="O138" s="49"/>
    </row>
    <row r="139" spans="1:15" ht="15">
      <c r="A139" s="44"/>
      <c r="B139" s="46"/>
      <c r="C139" s="52" t="s">
        <v>155</v>
      </c>
      <c r="D139" s="46"/>
      <c r="E139" s="46"/>
      <c r="F139" s="46"/>
      <c r="G139" s="47" t="s">
        <v>156</v>
      </c>
      <c r="H139" s="53"/>
      <c r="I139" s="129">
        <v>50</v>
      </c>
      <c r="J139" s="129"/>
      <c r="K139" s="129"/>
      <c r="L139" s="129"/>
      <c r="M139" s="129"/>
      <c r="N139" s="117"/>
      <c r="O139" s="49"/>
    </row>
    <row r="140" spans="1:15" ht="15.75">
      <c r="A140" s="44"/>
      <c r="B140" s="46"/>
      <c r="C140" s="46"/>
      <c r="D140" s="46"/>
      <c r="E140" s="46"/>
      <c r="F140" s="46"/>
      <c r="G140" s="47" t="s">
        <v>157</v>
      </c>
      <c r="H140" s="48"/>
      <c r="I140" s="118">
        <v>40481</v>
      </c>
      <c r="J140" s="118"/>
      <c r="K140" s="118"/>
      <c r="L140" s="54" t="s">
        <v>158</v>
      </c>
      <c r="M140" s="130" t="s">
        <v>200</v>
      </c>
      <c r="N140" s="119"/>
      <c r="O140" s="49"/>
    </row>
    <row r="141" spans="1:15" ht="15">
      <c r="A141" s="44"/>
      <c r="B141" s="10"/>
      <c r="C141" s="55" t="s">
        <v>160</v>
      </c>
      <c r="D141" s="46"/>
      <c r="E141" s="46"/>
      <c r="F141" s="46"/>
      <c r="G141" s="55" t="s">
        <v>160</v>
      </c>
      <c r="H141" s="46"/>
      <c r="I141" s="46"/>
      <c r="J141" s="46"/>
      <c r="K141" s="46"/>
      <c r="L141" s="46"/>
      <c r="M141" s="46"/>
      <c r="N141" s="46"/>
      <c r="O141" s="56"/>
    </row>
    <row r="142" spans="1:15" ht="15.75">
      <c r="A142" s="49"/>
      <c r="B142" s="58" t="s">
        <v>161</v>
      </c>
      <c r="C142" s="125" t="s">
        <v>37</v>
      </c>
      <c r="D142" s="126"/>
      <c r="E142" s="59"/>
      <c r="F142" s="60" t="s">
        <v>162</v>
      </c>
      <c r="G142" s="125" t="s">
        <v>7</v>
      </c>
      <c r="H142" s="127"/>
      <c r="I142" s="127"/>
      <c r="J142" s="127"/>
      <c r="K142" s="127"/>
      <c r="L142" s="127"/>
      <c r="M142" s="127"/>
      <c r="N142" s="126"/>
      <c r="O142" s="49"/>
    </row>
    <row r="143" spans="1:15" ht="15">
      <c r="A143" s="49"/>
      <c r="B143" s="61" t="s">
        <v>163</v>
      </c>
      <c r="C143" s="121" t="s">
        <v>203</v>
      </c>
      <c r="D143" s="122"/>
      <c r="E143" s="62"/>
      <c r="F143" s="63" t="s">
        <v>165</v>
      </c>
      <c r="G143" s="121" t="s">
        <v>168</v>
      </c>
      <c r="H143" s="123"/>
      <c r="I143" s="123"/>
      <c r="J143" s="123"/>
      <c r="K143" s="123"/>
      <c r="L143" s="123"/>
      <c r="M143" s="123"/>
      <c r="N143" s="122"/>
      <c r="O143" s="49"/>
    </row>
    <row r="144" spans="1:15" ht="15">
      <c r="A144" s="49"/>
      <c r="B144" s="64" t="s">
        <v>167</v>
      </c>
      <c r="C144" s="121" t="s">
        <v>201</v>
      </c>
      <c r="D144" s="122"/>
      <c r="E144" s="62"/>
      <c r="F144" s="65" t="s">
        <v>169</v>
      </c>
      <c r="G144" s="121" t="s">
        <v>221</v>
      </c>
      <c r="H144" s="123"/>
      <c r="I144" s="123"/>
      <c r="J144" s="123"/>
      <c r="K144" s="123"/>
      <c r="L144" s="123"/>
      <c r="M144" s="123"/>
      <c r="N144" s="122"/>
      <c r="O144" s="49"/>
    </row>
    <row r="145" spans="1:15" ht="15">
      <c r="A145" s="44"/>
      <c r="B145" s="66" t="s">
        <v>171</v>
      </c>
      <c r="C145" s="67"/>
      <c r="D145" s="68"/>
      <c r="E145" s="69"/>
      <c r="F145" s="66" t="s">
        <v>171</v>
      </c>
      <c r="G145" s="70"/>
      <c r="H145" s="70"/>
      <c r="I145" s="70"/>
      <c r="J145" s="70"/>
      <c r="K145" s="70"/>
      <c r="L145" s="70"/>
      <c r="M145" s="70"/>
      <c r="N145" s="70"/>
      <c r="O145" s="56"/>
    </row>
    <row r="146" spans="1:15" ht="15">
      <c r="A146" s="49"/>
      <c r="B146" s="61"/>
      <c r="C146" s="121" t="s">
        <v>203</v>
      </c>
      <c r="D146" s="122"/>
      <c r="E146" s="62"/>
      <c r="F146" s="63"/>
      <c r="G146" s="121" t="s">
        <v>168</v>
      </c>
      <c r="H146" s="123"/>
      <c r="I146" s="123"/>
      <c r="J146" s="123"/>
      <c r="K146" s="123"/>
      <c r="L146" s="123"/>
      <c r="M146" s="123"/>
      <c r="N146" s="122"/>
      <c r="O146" s="49"/>
    </row>
    <row r="147" spans="1:15" ht="15">
      <c r="A147" s="49"/>
      <c r="B147" s="71"/>
      <c r="C147" s="121" t="s">
        <v>201</v>
      </c>
      <c r="D147" s="122"/>
      <c r="E147" s="62"/>
      <c r="F147" s="72"/>
      <c r="G147" s="121" t="s">
        <v>221</v>
      </c>
      <c r="H147" s="123"/>
      <c r="I147" s="123"/>
      <c r="J147" s="123"/>
      <c r="K147" s="123"/>
      <c r="L147" s="123"/>
      <c r="M147" s="123"/>
      <c r="N147" s="122"/>
      <c r="O147" s="49"/>
    </row>
    <row r="148" spans="1:15" ht="15.75">
      <c r="A148" s="44"/>
      <c r="B148" s="46"/>
      <c r="C148" s="46"/>
      <c r="D148" s="46"/>
      <c r="E148" s="46"/>
      <c r="F148" s="55" t="s">
        <v>172</v>
      </c>
      <c r="G148" s="73"/>
      <c r="H148" s="73"/>
      <c r="I148" s="73"/>
      <c r="J148" s="46"/>
      <c r="K148" s="46"/>
      <c r="L148" s="46"/>
      <c r="M148" s="74"/>
      <c r="N148" s="10"/>
      <c r="O148" s="56"/>
    </row>
    <row r="149" spans="1:15" ht="15">
      <c r="A149" s="44"/>
      <c r="B149" s="45" t="s">
        <v>173</v>
      </c>
      <c r="C149" s="46"/>
      <c r="D149" s="46"/>
      <c r="E149" s="46"/>
      <c r="F149" s="75" t="s">
        <v>174</v>
      </c>
      <c r="G149" s="75" t="s">
        <v>175</v>
      </c>
      <c r="H149" s="75" t="s">
        <v>176</v>
      </c>
      <c r="I149" s="75" t="s">
        <v>177</v>
      </c>
      <c r="J149" s="75" t="s">
        <v>178</v>
      </c>
      <c r="K149" s="76" t="s">
        <v>179</v>
      </c>
      <c r="L149" s="77"/>
      <c r="M149" s="78" t="s">
        <v>180</v>
      </c>
      <c r="N149" s="78" t="s">
        <v>181</v>
      </c>
      <c r="O149" s="49"/>
    </row>
    <row r="150" spans="1:15" ht="15">
      <c r="A150" s="49"/>
      <c r="B150" s="79" t="s">
        <v>182</v>
      </c>
      <c r="C150" s="80" t="str">
        <f>IF(C143&gt;"",C143&amp;" - "&amp;G143,"")</f>
        <v>Hannu Kajander - Anders Lundström</v>
      </c>
      <c r="D150" s="80"/>
      <c r="E150" s="81"/>
      <c r="F150" s="82">
        <v>9</v>
      </c>
      <c r="G150" s="82">
        <v>-3</v>
      </c>
      <c r="H150" s="82">
        <v>-5</v>
      </c>
      <c r="I150" s="82">
        <v>-4</v>
      </c>
      <c r="J150" s="82"/>
      <c r="K150" s="83">
        <f>IF(ISBLANK(F150),"",COUNTIF(F150:J150,"&gt;=0"))</f>
        <v>1</v>
      </c>
      <c r="L150" s="84">
        <f>IF(ISBLANK(F150),"",(IF(LEFT(F150,1)="-",1,0)+IF(LEFT(G150,1)="-",1,0)+IF(LEFT(H150,1)="-",1,0)+IF(LEFT(I150,1)="-",1,0)+IF(LEFT(J150,1)="-",1,0)))</f>
        <v>3</v>
      </c>
      <c r="M150" s="85">
        <f aca="true" t="shared" si="5" ref="M150:N154">IF(K150=3,1,"")</f>
      </c>
      <c r="N150" s="86">
        <f t="shared" si="5"/>
        <v>1</v>
      </c>
      <c r="O150" s="49"/>
    </row>
    <row r="151" spans="1:15" ht="15">
      <c r="A151" s="49"/>
      <c r="B151" s="79" t="s">
        <v>183</v>
      </c>
      <c r="C151" s="80" t="str">
        <f>IF(C144&gt;"",C144&amp;" - "&amp;G144,"")</f>
        <v>Jukka Heino - Thomas Hallbäck</v>
      </c>
      <c r="D151" s="87"/>
      <c r="E151" s="81"/>
      <c r="F151" s="88">
        <v>-6</v>
      </c>
      <c r="G151" s="82">
        <v>-2</v>
      </c>
      <c r="H151" s="82">
        <v>-8</v>
      </c>
      <c r="I151" s="82"/>
      <c r="J151" s="82"/>
      <c r="K151" s="83">
        <f>IF(ISBLANK(F151),"",COUNTIF(F151:J151,"&gt;=0"))</f>
        <v>0</v>
      </c>
      <c r="L151" s="84">
        <f>IF(ISBLANK(F151),"",(IF(LEFT(F151,1)="-",1,0)+IF(LEFT(G151,1)="-",1,0)+IF(LEFT(H151,1)="-",1,0)+IF(LEFT(I151,1)="-",1,0)+IF(LEFT(J151,1)="-",1,0)))</f>
        <v>3</v>
      </c>
      <c r="M151" s="85">
        <f t="shared" si="5"/>
      </c>
      <c r="N151" s="86">
        <f t="shared" si="5"/>
        <v>1</v>
      </c>
      <c r="O151" s="49"/>
    </row>
    <row r="152" spans="1:15" ht="15">
      <c r="A152" s="49"/>
      <c r="B152" s="89" t="s">
        <v>184</v>
      </c>
      <c r="C152" s="90" t="str">
        <f>IF(C146&gt;"",C146&amp;" / "&amp;C147,"")</f>
        <v>Hannu Kajander / Jukka Heino</v>
      </c>
      <c r="D152" s="91" t="str">
        <f>IF(G146&gt;"",G146&amp;" / "&amp;G147,"")</f>
        <v>Anders Lundström / Thomas Hallbäck</v>
      </c>
      <c r="E152" s="92"/>
      <c r="F152" s="93">
        <v>-5</v>
      </c>
      <c r="G152" s="94">
        <v>-8</v>
      </c>
      <c r="H152" s="95">
        <v>9</v>
      </c>
      <c r="I152" s="95">
        <v>-9</v>
      </c>
      <c r="J152" s="95"/>
      <c r="K152" s="83">
        <f>IF(ISBLANK(F152),"",COUNTIF(F152:J152,"&gt;=0"))</f>
        <v>1</v>
      </c>
      <c r="L152" s="84">
        <f>IF(ISBLANK(F152),"",(IF(LEFT(F152,1)="-",1,0)+IF(LEFT(G152,1)="-",1,0)+IF(LEFT(H152,1)="-",1,0)+IF(LEFT(I152,1)="-",1,0)+IF(LEFT(J152,1)="-",1,0)))</f>
        <v>3</v>
      </c>
      <c r="M152" s="85">
        <f t="shared" si="5"/>
      </c>
      <c r="N152" s="86">
        <f t="shared" si="5"/>
        <v>1</v>
      </c>
      <c r="O152" s="49"/>
    </row>
    <row r="153" spans="1:15" ht="15">
      <c r="A153" s="49"/>
      <c r="B153" s="79" t="s">
        <v>185</v>
      </c>
      <c r="C153" s="80" t="str">
        <f>IF(+C143&gt;"",C143&amp;" - "&amp;G144,"")</f>
        <v>Hannu Kajander - Thomas Hallbäck</v>
      </c>
      <c r="D153" s="87"/>
      <c r="E153" s="81"/>
      <c r="F153" s="96"/>
      <c r="G153" s="82"/>
      <c r="H153" s="82"/>
      <c r="I153" s="82"/>
      <c r="J153" s="82"/>
      <c r="K153" s="83">
        <f>IF(ISBLANK(F153),"",COUNTIF(F153:J153,"&gt;=0"))</f>
      </c>
      <c r="L153" s="84">
        <f>IF(ISBLANK(F153),"",(IF(LEFT(F153,1)="-",1,0)+IF(LEFT(G153,1)="-",1,0)+IF(LEFT(H153,1)="-",1,0)+IF(LEFT(I153,1)="-",1,0)+IF(LEFT(J153,1)="-",1,0)))</f>
      </c>
      <c r="M153" s="85">
        <f t="shared" si="5"/>
      </c>
      <c r="N153" s="86">
        <f t="shared" si="5"/>
      </c>
      <c r="O153" s="49"/>
    </row>
    <row r="154" spans="1:15" ht="15.75" thickBot="1">
      <c r="A154" s="49"/>
      <c r="B154" s="79" t="s">
        <v>186</v>
      </c>
      <c r="C154" s="80" t="str">
        <f>IF(+C144&gt;"",C144&amp;" - "&amp;G143,"")</f>
        <v>Jukka Heino - Anders Lundström</v>
      </c>
      <c r="D154" s="87"/>
      <c r="E154" s="81"/>
      <c r="F154" s="82"/>
      <c r="G154" s="82"/>
      <c r="H154" s="82"/>
      <c r="I154" s="82"/>
      <c r="J154" s="82"/>
      <c r="K154" s="83">
        <f>IF(ISBLANK(F154),"",COUNTIF(F154:J154,"&gt;=0"))</f>
      </c>
      <c r="L154" s="97">
        <f>IF(ISBLANK(F154),"",(IF(LEFT(F154,1)="-",1,0)+IF(LEFT(G154,1)="-",1,0)+IF(LEFT(H154,1)="-",1,0)+IF(LEFT(I154,1)="-",1,0)+IF(LEFT(J154,1)="-",1,0)))</f>
      </c>
      <c r="M154" s="85">
        <f t="shared" si="5"/>
      </c>
      <c r="N154" s="86">
        <f t="shared" si="5"/>
      </c>
      <c r="O154" s="49"/>
    </row>
    <row r="155" spans="1:15" ht="16.5" thickBot="1">
      <c r="A155" s="44"/>
      <c r="B155" s="46"/>
      <c r="C155" s="46"/>
      <c r="D155" s="46"/>
      <c r="E155" s="46"/>
      <c r="F155" s="46"/>
      <c r="G155" s="46"/>
      <c r="H155" s="46"/>
      <c r="I155" s="98" t="s">
        <v>187</v>
      </c>
      <c r="J155" s="99"/>
      <c r="K155" s="100">
        <f>IF(ISBLANK(D150),"",SUM(K150:K154))</f>
      </c>
      <c r="L155" s="100">
        <f>IF(ISBLANK(E150),"",SUM(L150:L154))</f>
      </c>
      <c r="M155" s="101">
        <f>IF(ISBLANK(F150),"",SUM(M150:M154))</f>
        <v>0</v>
      </c>
      <c r="N155" s="102">
        <f>IF(ISBLANK(F150),"",SUM(N150:N154))</f>
        <v>3</v>
      </c>
      <c r="O155" s="49"/>
    </row>
    <row r="156" spans="1:15" ht="15">
      <c r="A156" s="44"/>
      <c r="B156" s="103" t="s">
        <v>188</v>
      </c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56"/>
    </row>
    <row r="157" spans="1:15" ht="15">
      <c r="A157" s="44"/>
      <c r="B157" s="52" t="s">
        <v>189</v>
      </c>
      <c r="C157" s="52"/>
      <c r="D157" s="52" t="s">
        <v>190</v>
      </c>
      <c r="E157" s="104"/>
      <c r="F157" s="52"/>
      <c r="G157" s="52" t="s">
        <v>191</v>
      </c>
      <c r="H157" s="104"/>
      <c r="I157" s="52"/>
      <c r="J157" s="105" t="s">
        <v>192</v>
      </c>
      <c r="K157" s="10"/>
      <c r="L157" s="46"/>
      <c r="M157" s="46"/>
      <c r="N157" s="46"/>
      <c r="O157" s="56"/>
    </row>
    <row r="158" spans="1:15" ht="16.5" thickBot="1">
      <c r="A158" s="44"/>
      <c r="B158" s="46"/>
      <c r="C158" s="46"/>
      <c r="D158" s="46"/>
      <c r="E158" s="46"/>
      <c r="F158" s="46"/>
      <c r="G158" s="46"/>
      <c r="H158" s="46"/>
      <c r="I158" s="46"/>
      <c r="J158" s="124" t="str">
        <f>IF(M155=3,C142,IF(N155=3,G142,""))</f>
        <v>MBF</v>
      </c>
      <c r="K158" s="124"/>
      <c r="L158" s="124"/>
      <c r="M158" s="124"/>
      <c r="N158" s="115"/>
      <c r="O158" s="49"/>
    </row>
    <row r="159" spans="1:15" ht="18">
      <c r="A159" s="106"/>
      <c r="B159" s="107"/>
      <c r="C159" s="107"/>
      <c r="D159" s="107"/>
      <c r="E159" s="107"/>
      <c r="F159" s="107"/>
      <c r="G159" s="107"/>
      <c r="H159" s="107"/>
      <c r="I159" s="107"/>
      <c r="J159" s="108"/>
      <c r="K159" s="108"/>
      <c r="L159" s="108"/>
      <c r="M159" s="108"/>
      <c r="N159" s="108"/>
      <c r="O159" s="109"/>
    </row>
    <row r="163" spans="1:15" ht="15.75">
      <c r="A163" s="44"/>
      <c r="B163" s="10"/>
      <c r="C163" s="45" t="s">
        <v>151</v>
      </c>
      <c r="D163" s="46"/>
      <c r="E163" s="46"/>
      <c r="F163" s="10"/>
      <c r="G163" s="47" t="s">
        <v>152</v>
      </c>
      <c r="H163" s="48"/>
      <c r="I163" s="128" t="s">
        <v>112</v>
      </c>
      <c r="J163" s="128"/>
      <c r="K163" s="128"/>
      <c r="L163" s="128"/>
      <c r="M163" s="128"/>
      <c r="N163" s="116"/>
      <c r="O163" s="49"/>
    </row>
    <row r="164" spans="1:15" ht="20.25">
      <c r="A164" s="44"/>
      <c r="B164" s="50"/>
      <c r="C164" s="51" t="s">
        <v>153</v>
      </c>
      <c r="D164" s="46"/>
      <c r="E164" s="46"/>
      <c r="F164" s="10"/>
      <c r="G164" s="47" t="s">
        <v>154</v>
      </c>
      <c r="H164" s="48"/>
      <c r="I164" s="128" t="s">
        <v>93</v>
      </c>
      <c r="J164" s="128"/>
      <c r="K164" s="128"/>
      <c r="L164" s="128"/>
      <c r="M164" s="128"/>
      <c r="N164" s="116"/>
      <c r="O164" s="49"/>
    </row>
    <row r="165" spans="1:15" ht="15">
      <c r="A165" s="44"/>
      <c r="B165" s="46"/>
      <c r="C165" s="52" t="s">
        <v>155</v>
      </c>
      <c r="D165" s="46"/>
      <c r="E165" s="46"/>
      <c r="F165" s="46"/>
      <c r="G165" s="47" t="s">
        <v>156</v>
      </c>
      <c r="H165" s="53"/>
      <c r="I165" s="129">
        <v>50</v>
      </c>
      <c r="J165" s="129"/>
      <c r="K165" s="129"/>
      <c r="L165" s="129"/>
      <c r="M165" s="129"/>
      <c r="N165" s="117"/>
      <c r="O165" s="49"/>
    </row>
    <row r="166" spans="1:15" ht="15.75">
      <c r="A166" s="44"/>
      <c r="B166" s="46"/>
      <c r="C166" s="46"/>
      <c r="D166" s="46"/>
      <c r="E166" s="46"/>
      <c r="F166" s="46"/>
      <c r="G166" s="47" t="s">
        <v>157</v>
      </c>
      <c r="H166" s="48"/>
      <c r="I166" s="118">
        <v>40481</v>
      </c>
      <c r="J166" s="118"/>
      <c r="K166" s="118"/>
      <c r="L166" s="54" t="s">
        <v>158</v>
      </c>
      <c r="M166" s="130" t="s">
        <v>200</v>
      </c>
      <c r="N166" s="119"/>
      <c r="O166" s="49"/>
    </row>
    <row r="167" spans="1:15" ht="15">
      <c r="A167" s="44"/>
      <c r="B167" s="10"/>
      <c r="C167" s="55" t="s">
        <v>160</v>
      </c>
      <c r="D167" s="46"/>
      <c r="E167" s="46"/>
      <c r="F167" s="46"/>
      <c r="G167" s="55" t="s">
        <v>160</v>
      </c>
      <c r="H167" s="46"/>
      <c r="I167" s="46"/>
      <c r="J167" s="46"/>
      <c r="K167" s="46"/>
      <c r="L167" s="46"/>
      <c r="M167" s="46"/>
      <c r="N167" s="46"/>
      <c r="O167" s="56"/>
    </row>
    <row r="168" spans="1:15" ht="15.75">
      <c r="A168" s="49"/>
      <c r="B168" s="58" t="s">
        <v>161</v>
      </c>
      <c r="C168" s="125" t="s">
        <v>49</v>
      </c>
      <c r="D168" s="126"/>
      <c r="E168" s="59"/>
      <c r="F168" s="60" t="s">
        <v>162</v>
      </c>
      <c r="G168" s="125" t="s">
        <v>25</v>
      </c>
      <c r="H168" s="127"/>
      <c r="I168" s="127"/>
      <c r="J168" s="127"/>
      <c r="K168" s="127"/>
      <c r="L168" s="127"/>
      <c r="M168" s="127"/>
      <c r="N168" s="126"/>
      <c r="O168" s="49"/>
    </row>
    <row r="169" spans="1:15" ht="15">
      <c r="A169" s="49"/>
      <c r="B169" s="61" t="s">
        <v>163</v>
      </c>
      <c r="C169" s="121" t="s">
        <v>205</v>
      </c>
      <c r="D169" s="122"/>
      <c r="E169" s="62"/>
      <c r="F169" s="63" t="s">
        <v>165</v>
      </c>
      <c r="G169" s="121" t="s">
        <v>210</v>
      </c>
      <c r="H169" s="123"/>
      <c r="I169" s="123"/>
      <c r="J169" s="123"/>
      <c r="K169" s="123"/>
      <c r="L169" s="123"/>
      <c r="M169" s="123"/>
      <c r="N169" s="122"/>
      <c r="O169" s="49"/>
    </row>
    <row r="170" spans="1:15" ht="15">
      <c r="A170" s="49"/>
      <c r="B170" s="64" t="s">
        <v>167</v>
      </c>
      <c r="C170" s="121" t="s">
        <v>207</v>
      </c>
      <c r="D170" s="122"/>
      <c r="E170" s="62"/>
      <c r="F170" s="65" t="s">
        <v>169</v>
      </c>
      <c r="G170" s="121" t="s">
        <v>212</v>
      </c>
      <c r="H170" s="123"/>
      <c r="I170" s="123"/>
      <c r="J170" s="123"/>
      <c r="K170" s="123"/>
      <c r="L170" s="123"/>
      <c r="M170" s="123"/>
      <c r="N170" s="122"/>
      <c r="O170" s="49"/>
    </row>
    <row r="171" spans="1:15" ht="15">
      <c r="A171" s="44"/>
      <c r="B171" s="66" t="s">
        <v>171</v>
      </c>
      <c r="C171" s="67"/>
      <c r="D171" s="68"/>
      <c r="E171" s="69"/>
      <c r="F171" s="66" t="s">
        <v>171</v>
      </c>
      <c r="G171" s="70"/>
      <c r="H171" s="70"/>
      <c r="I171" s="70"/>
      <c r="J171" s="70"/>
      <c r="K171" s="70"/>
      <c r="L171" s="70"/>
      <c r="M171" s="70"/>
      <c r="N171" s="70"/>
      <c r="O171" s="56"/>
    </row>
    <row r="172" spans="1:15" ht="15">
      <c r="A172" s="49"/>
      <c r="B172" s="61"/>
      <c r="C172" s="121" t="s">
        <v>205</v>
      </c>
      <c r="D172" s="122"/>
      <c r="E172" s="62"/>
      <c r="F172" s="63"/>
      <c r="G172" s="121" t="s">
        <v>210</v>
      </c>
      <c r="H172" s="123"/>
      <c r="I172" s="123"/>
      <c r="J172" s="123"/>
      <c r="K172" s="123"/>
      <c r="L172" s="123"/>
      <c r="M172" s="123"/>
      <c r="N172" s="122"/>
      <c r="O172" s="49"/>
    </row>
    <row r="173" spans="1:15" ht="15">
      <c r="A173" s="49"/>
      <c r="B173" s="71"/>
      <c r="C173" s="121" t="s">
        <v>207</v>
      </c>
      <c r="D173" s="122"/>
      <c r="E173" s="62"/>
      <c r="F173" s="72"/>
      <c r="G173" s="121" t="s">
        <v>212</v>
      </c>
      <c r="H173" s="123"/>
      <c r="I173" s="123"/>
      <c r="J173" s="123"/>
      <c r="K173" s="123"/>
      <c r="L173" s="123"/>
      <c r="M173" s="123"/>
      <c r="N173" s="122"/>
      <c r="O173" s="49"/>
    </row>
    <row r="174" spans="1:15" ht="15.75">
      <c r="A174" s="44"/>
      <c r="B174" s="46"/>
      <c r="C174" s="46"/>
      <c r="D174" s="46"/>
      <c r="E174" s="46"/>
      <c r="F174" s="55" t="s">
        <v>172</v>
      </c>
      <c r="G174" s="73"/>
      <c r="H174" s="73"/>
      <c r="I174" s="73"/>
      <c r="J174" s="46"/>
      <c r="K174" s="46"/>
      <c r="L174" s="46"/>
      <c r="M174" s="74"/>
      <c r="N174" s="10"/>
      <c r="O174" s="56"/>
    </row>
    <row r="175" spans="1:15" ht="15">
      <c r="A175" s="44"/>
      <c r="B175" s="45" t="s">
        <v>173</v>
      </c>
      <c r="C175" s="46"/>
      <c r="D175" s="46"/>
      <c r="E175" s="46"/>
      <c r="F175" s="75" t="s">
        <v>174</v>
      </c>
      <c r="G175" s="75" t="s">
        <v>175</v>
      </c>
      <c r="H175" s="75" t="s">
        <v>176</v>
      </c>
      <c r="I175" s="75" t="s">
        <v>177</v>
      </c>
      <c r="J175" s="75" t="s">
        <v>178</v>
      </c>
      <c r="K175" s="76" t="s">
        <v>179</v>
      </c>
      <c r="L175" s="77"/>
      <c r="M175" s="78" t="s">
        <v>180</v>
      </c>
      <c r="N175" s="78" t="s">
        <v>181</v>
      </c>
      <c r="O175" s="49"/>
    </row>
    <row r="176" spans="1:15" ht="15">
      <c r="A176" s="49"/>
      <c r="B176" s="79" t="s">
        <v>182</v>
      </c>
      <c r="C176" s="80" t="str">
        <f>IF(C169&gt;"",C169&amp;" - "&amp;G169,"")</f>
        <v>Jukka Somervuori - Matti Lappalainen</v>
      </c>
      <c r="D176" s="80"/>
      <c r="E176" s="81"/>
      <c r="F176" s="82">
        <v>-5</v>
      </c>
      <c r="G176" s="82">
        <v>-4</v>
      </c>
      <c r="H176" s="82">
        <v>-13</v>
      </c>
      <c r="I176" s="82"/>
      <c r="J176" s="82"/>
      <c r="K176" s="83">
        <f>IF(ISBLANK(F176),"",COUNTIF(F176:J176,"&gt;=0"))</f>
        <v>0</v>
      </c>
      <c r="L176" s="84">
        <f>IF(ISBLANK(F176),"",(IF(LEFT(F176,1)="-",1,0)+IF(LEFT(G176,1)="-",1,0)+IF(LEFT(H176,1)="-",1,0)+IF(LEFT(I176,1)="-",1,0)+IF(LEFT(J176,1)="-",1,0)))</f>
        <v>3</v>
      </c>
      <c r="M176" s="85">
        <f aca="true" t="shared" si="6" ref="M176:N180">IF(K176=3,1,"")</f>
      </c>
      <c r="N176" s="86">
        <f t="shared" si="6"/>
        <v>1</v>
      </c>
      <c r="O176" s="49"/>
    </row>
    <row r="177" spans="1:15" ht="15">
      <c r="A177" s="49"/>
      <c r="B177" s="79" t="s">
        <v>183</v>
      </c>
      <c r="C177" s="80" t="str">
        <f>IF(C170&gt;"",C170&amp;" - "&amp;G170,"")</f>
        <v>Peter Eklund  - Vesa Vanhala</v>
      </c>
      <c r="D177" s="87"/>
      <c r="E177" s="81"/>
      <c r="F177" s="88">
        <v>9</v>
      </c>
      <c r="G177" s="82">
        <v>5</v>
      </c>
      <c r="H177" s="82">
        <v>5</v>
      </c>
      <c r="I177" s="82"/>
      <c r="J177" s="82"/>
      <c r="K177" s="83">
        <f>IF(ISBLANK(F177),"",COUNTIF(F177:J177,"&gt;=0"))</f>
        <v>3</v>
      </c>
      <c r="L177" s="84">
        <f>IF(ISBLANK(F177),"",(IF(LEFT(F177,1)="-",1,0)+IF(LEFT(G177,1)="-",1,0)+IF(LEFT(H177,1)="-",1,0)+IF(LEFT(I177,1)="-",1,0)+IF(LEFT(J177,1)="-",1,0)))</f>
        <v>0</v>
      </c>
      <c r="M177" s="85">
        <f t="shared" si="6"/>
        <v>1</v>
      </c>
      <c r="N177" s="86">
        <f t="shared" si="6"/>
      </c>
      <c r="O177" s="49"/>
    </row>
    <row r="178" spans="1:15" ht="15">
      <c r="A178" s="49"/>
      <c r="B178" s="89" t="s">
        <v>184</v>
      </c>
      <c r="C178" s="90" t="str">
        <f>IF(C172&gt;"",C172&amp;" / "&amp;C173,"")</f>
        <v>Jukka Somervuori / Peter Eklund </v>
      </c>
      <c r="D178" s="91" t="str">
        <f>IF(G172&gt;"",G172&amp;" / "&amp;G173,"")</f>
        <v>Matti Lappalainen / Vesa Vanhala</v>
      </c>
      <c r="E178" s="92"/>
      <c r="F178" s="93">
        <v>-4</v>
      </c>
      <c r="G178" s="94">
        <v>-4</v>
      </c>
      <c r="H178" s="95">
        <v>8</v>
      </c>
      <c r="I178" s="95">
        <v>-8</v>
      </c>
      <c r="J178" s="95"/>
      <c r="K178" s="83">
        <f>IF(ISBLANK(F178),"",COUNTIF(F178:J178,"&gt;=0"))</f>
        <v>1</v>
      </c>
      <c r="L178" s="84">
        <f>IF(ISBLANK(F178),"",(IF(LEFT(F178,1)="-",1,0)+IF(LEFT(G178,1)="-",1,0)+IF(LEFT(H178,1)="-",1,0)+IF(LEFT(I178,1)="-",1,0)+IF(LEFT(J178,1)="-",1,0)))</f>
        <v>3</v>
      </c>
      <c r="M178" s="85">
        <f t="shared" si="6"/>
      </c>
      <c r="N178" s="86">
        <f t="shared" si="6"/>
        <v>1</v>
      </c>
      <c r="O178" s="49"/>
    </row>
    <row r="179" spans="1:15" ht="15">
      <c r="A179" s="49"/>
      <c r="B179" s="79" t="s">
        <v>185</v>
      </c>
      <c r="C179" s="80" t="str">
        <f>IF(+C169&gt;"",C169&amp;" - "&amp;G170,"")</f>
        <v>Jukka Somervuori - Vesa Vanhala</v>
      </c>
      <c r="D179" s="87"/>
      <c r="E179" s="81"/>
      <c r="F179" s="96">
        <v>8</v>
      </c>
      <c r="G179" s="82">
        <v>-8</v>
      </c>
      <c r="H179" s="82">
        <v>9</v>
      </c>
      <c r="I179" s="82">
        <v>-10</v>
      </c>
      <c r="J179" s="82">
        <v>9</v>
      </c>
      <c r="K179" s="83">
        <f>IF(ISBLANK(F179),"",COUNTIF(F179:J179,"&gt;=0"))</f>
        <v>3</v>
      </c>
      <c r="L179" s="84">
        <f>IF(ISBLANK(F179),"",(IF(LEFT(F179,1)="-",1,0)+IF(LEFT(G179,1)="-",1,0)+IF(LEFT(H179,1)="-",1,0)+IF(LEFT(I179,1)="-",1,0)+IF(LEFT(J179,1)="-",1,0)))</f>
        <v>2</v>
      </c>
      <c r="M179" s="85">
        <f t="shared" si="6"/>
        <v>1</v>
      </c>
      <c r="N179" s="86">
        <f t="shared" si="6"/>
      </c>
      <c r="O179" s="49"/>
    </row>
    <row r="180" spans="1:15" ht="15.75" thickBot="1">
      <c r="A180" s="49"/>
      <c r="B180" s="79" t="s">
        <v>186</v>
      </c>
      <c r="C180" s="80" t="str">
        <f>IF(+C170&gt;"",C170&amp;" - "&amp;G169,"")</f>
        <v>Peter Eklund  - Matti Lappalainen</v>
      </c>
      <c r="D180" s="87"/>
      <c r="E180" s="81"/>
      <c r="F180" s="82">
        <v>-8</v>
      </c>
      <c r="G180" s="82">
        <v>-8</v>
      </c>
      <c r="H180" s="82">
        <v>-5</v>
      </c>
      <c r="I180" s="82"/>
      <c r="J180" s="82"/>
      <c r="K180" s="83">
        <f>IF(ISBLANK(F180),"",COUNTIF(F180:J180,"&gt;=0"))</f>
        <v>0</v>
      </c>
      <c r="L180" s="97">
        <f>IF(ISBLANK(F180),"",(IF(LEFT(F180,1)="-",1,0)+IF(LEFT(G180,1)="-",1,0)+IF(LEFT(H180,1)="-",1,0)+IF(LEFT(I180,1)="-",1,0)+IF(LEFT(J180,1)="-",1,0)))</f>
        <v>3</v>
      </c>
      <c r="M180" s="85">
        <f t="shared" si="6"/>
      </c>
      <c r="N180" s="86">
        <f t="shared" si="6"/>
        <v>1</v>
      </c>
      <c r="O180" s="49"/>
    </row>
    <row r="181" spans="1:15" ht="16.5" thickBot="1">
      <c r="A181" s="44"/>
      <c r="B181" s="46"/>
      <c r="C181" s="46"/>
      <c r="D181" s="46"/>
      <c r="E181" s="46"/>
      <c r="F181" s="46"/>
      <c r="G181" s="46"/>
      <c r="H181" s="46"/>
      <c r="I181" s="98" t="s">
        <v>187</v>
      </c>
      <c r="J181" s="99"/>
      <c r="K181" s="100">
        <f>IF(ISBLANK(D176),"",SUM(K176:K180))</f>
      </c>
      <c r="L181" s="100">
        <f>IF(ISBLANK(E176),"",SUM(L176:L180))</f>
      </c>
      <c r="M181" s="101">
        <f>IF(ISBLANK(F176),"",SUM(M176:M180))</f>
        <v>2</v>
      </c>
      <c r="N181" s="102">
        <f>IF(ISBLANK(F176),"",SUM(N176:N180))</f>
        <v>3</v>
      </c>
      <c r="O181" s="49"/>
    </row>
    <row r="182" spans="1:15" ht="15">
      <c r="A182" s="44"/>
      <c r="B182" s="103" t="s">
        <v>188</v>
      </c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56"/>
    </row>
    <row r="183" spans="1:15" ht="15">
      <c r="A183" s="44"/>
      <c r="B183" s="52" t="s">
        <v>189</v>
      </c>
      <c r="C183" s="52"/>
      <c r="D183" s="52" t="s">
        <v>190</v>
      </c>
      <c r="E183" s="104"/>
      <c r="F183" s="52"/>
      <c r="G183" s="52" t="s">
        <v>191</v>
      </c>
      <c r="H183" s="104"/>
      <c r="I183" s="52"/>
      <c r="J183" s="105" t="s">
        <v>192</v>
      </c>
      <c r="K183" s="10"/>
      <c r="L183" s="46"/>
      <c r="M183" s="46"/>
      <c r="N183" s="46"/>
      <c r="O183" s="56"/>
    </row>
    <row r="184" spans="1:15" ht="16.5" thickBot="1">
      <c r="A184" s="44"/>
      <c r="B184" s="46"/>
      <c r="C184" s="46"/>
      <c r="D184" s="46"/>
      <c r="E184" s="46"/>
      <c r="F184" s="46"/>
      <c r="G184" s="46"/>
      <c r="H184" s="46"/>
      <c r="I184" s="46"/>
      <c r="J184" s="124" t="str">
        <f>IF(M181=3,C168,IF(N181=3,G168,""))</f>
        <v>HP</v>
      </c>
      <c r="K184" s="124"/>
      <c r="L184" s="124"/>
      <c r="M184" s="124"/>
      <c r="N184" s="115"/>
      <c r="O184" s="49"/>
    </row>
    <row r="185" spans="1:15" ht="18">
      <c r="A185" s="106"/>
      <c r="B185" s="107"/>
      <c r="C185" s="107"/>
      <c r="D185" s="107"/>
      <c r="E185" s="107"/>
      <c r="F185" s="107"/>
      <c r="G185" s="107"/>
      <c r="H185" s="107"/>
      <c r="I185" s="107"/>
      <c r="J185" s="108"/>
      <c r="K185" s="108"/>
      <c r="L185" s="108"/>
      <c r="M185" s="108"/>
      <c r="N185" s="108"/>
      <c r="O185" s="109"/>
    </row>
    <row r="190" spans="1:15" ht="15.75">
      <c r="A190" s="44"/>
      <c r="B190" s="10"/>
      <c r="C190" s="45" t="s">
        <v>151</v>
      </c>
      <c r="D190" s="46"/>
      <c r="E190" s="46"/>
      <c r="F190" s="10"/>
      <c r="G190" s="47" t="s">
        <v>152</v>
      </c>
      <c r="H190" s="48"/>
      <c r="I190" s="128" t="s">
        <v>112</v>
      </c>
      <c r="J190" s="128"/>
      <c r="K190" s="128"/>
      <c r="L190" s="128"/>
      <c r="M190" s="128"/>
      <c r="N190" s="116"/>
      <c r="O190" s="49"/>
    </row>
    <row r="191" spans="1:15" ht="20.25">
      <c r="A191" s="44"/>
      <c r="B191" s="50"/>
      <c r="C191" s="51" t="s">
        <v>153</v>
      </c>
      <c r="D191" s="46"/>
      <c r="E191" s="46"/>
      <c r="F191" s="10"/>
      <c r="G191" s="47" t="s">
        <v>154</v>
      </c>
      <c r="H191" s="48"/>
      <c r="I191" s="128" t="s">
        <v>93</v>
      </c>
      <c r="J191" s="128"/>
      <c r="K191" s="128"/>
      <c r="L191" s="128"/>
      <c r="M191" s="128"/>
      <c r="N191" s="116"/>
      <c r="O191" s="49"/>
    </row>
    <row r="192" spans="1:15" ht="15">
      <c r="A192" s="44"/>
      <c r="B192" s="46"/>
      <c r="C192" s="52" t="s">
        <v>155</v>
      </c>
      <c r="D192" s="46"/>
      <c r="E192" s="46"/>
      <c r="F192" s="46"/>
      <c r="G192" s="47" t="s">
        <v>156</v>
      </c>
      <c r="H192" s="53"/>
      <c r="I192" s="129">
        <v>50</v>
      </c>
      <c r="J192" s="129"/>
      <c r="K192" s="129"/>
      <c r="L192" s="129"/>
      <c r="M192" s="129"/>
      <c r="N192" s="117"/>
      <c r="O192" s="49"/>
    </row>
    <row r="193" spans="1:15" ht="15.75">
      <c r="A193" s="44"/>
      <c r="B193" s="46"/>
      <c r="C193" s="46"/>
      <c r="D193" s="46"/>
      <c r="E193" s="46"/>
      <c r="F193" s="46"/>
      <c r="G193" s="47" t="s">
        <v>157</v>
      </c>
      <c r="H193" s="48"/>
      <c r="I193" s="118">
        <v>40481</v>
      </c>
      <c r="J193" s="118"/>
      <c r="K193" s="118"/>
      <c r="L193" s="54" t="s">
        <v>158</v>
      </c>
      <c r="M193" s="130" t="s">
        <v>200</v>
      </c>
      <c r="N193" s="119"/>
      <c r="O193" s="49"/>
    </row>
    <row r="194" spans="1:15" ht="15">
      <c r="A194" s="44"/>
      <c r="B194" s="10"/>
      <c r="C194" s="55" t="s">
        <v>160</v>
      </c>
      <c r="D194" s="46"/>
      <c r="E194" s="46"/>
      <c r="F194" s="46"/>
      <c r="G194" s="55" t="s">
        <v>160</v>
      </c>
      <c r="H194" s="46"/>
      <c r="I194" s="46"/>
      <c r="J194" s="46"/>
      <c r="K194" s="46"/>
      <c r="L194" s="46"/>
      <c r="M194" s="46"/>
      <c r="N194" s="46"/>
      <c r="O194" s="56"/>
    </row>
    <row r="195" spans="1:15" ht="15.75">
      <c r="A195" s="49"/>
      <c r="B195" s="58" t="s">
        <v>161</v>
      </c>
      <c r="C195" s="125" t="s">
        <v>22</v>
      </c>
      <c r="D195" s="126"/>
      <c r="E195" s="59"/>
      <c r="F195" s="60" t="s">
        <v>162</v>
      </c>
      <c r="G195" s="125" t="s">
        <v>28</v>
      </c>
      <c r="H195" s="127"/>
      <c r="I195" s="127"/>
      <c r="J195" s="127"/>
      <c r="K195" s="127"/>
      <c r="L195" s="127"/>
      <c r="M195" s="127"/>
      <c r="N195" s="126"/>
      <c r="O195" s="49"/>
    </row>
    <row r="196" spans="1:15" ht="15">
      <c r="A196" s="49"/>
      <c r="B196" s="61" t="s">
        <v>163</v>
      </c>
      <c r="C196" s="121" t="s">
        <v>222</v>
      </c>
      <c r="D196" s="122"/>
      <c r="E196" s="62"/>
      <c r="F196" s="63" t="s">
        <v>165</v>
      </c>
      <c r="G196" s="121" t="s">
        <v>214</v>
      </c>
      <c r="H196" s="123"/>
      <c r="I196" s="123"/>
      <c r="J196" s="123"/>
      <c r="K196" s="123"/>
      <c r="L196" s="123"/>
      <c r="M196" s="123"/>
      <c r="N196" s="122"/>
      <c r="O196" s="49"/>
    </row>
    <row r="197" spans="1:15" ht="15">
      <c r="A197" s="49"/>
      <c r="B197" s="64" t="s">
        <v>167</v>
      </c>
      <c r="C197" s="121" t="s">
        <v>223</v>
      </c>
      <c r="D197" s="122"/>
      <c r="E197" s="62"/>
      <c r="F197" s="65" t="s">
        <v>169</v>
      </c>
      <c r="G197" s="121" t="s">
        <v>216</v>
      </c>
      <c r="H197" s="123"/>
      <c r="I197" s="123"/>
      <c r="J197" s="123"/>
      <c r="K197" s="123"/>
      <c r="L197" s="123"/>
      <c r="M197" s="123"/>
      <c r="N197" s="122"/>
      <c r="O197" s="49"/>
    </row>
    <row r="198" spans="1:15" ht="15">
      <c r="A198" s="44"/>
      <c r="B198" s="66" t="s">
        <v>171</v>
      </c>
      <c r="C198" s="67"/>
      <c r="D198" s="68"/>
      <c r="E198" s="69"/>
      <c r="F198" s="66" t="s">
        <v>171</v>
      </c>
      <c r="G198" s="70"/>
      <c r="H198" s="70"/>
      <c r="I198" s="70"/>
      <c r="J198" s="70"/>
      <c r="K198" s="70"/>
      <c r="L198" s="70"/>
      <c r="M198" s="70"/>
      <c r="N198" s="70"/>
      <c r="O198" s="56"/>
    </row>
    <row r="199" spans="1:15" ht="15">
      <c r="A199" s="49"/>
      <c r="B199" s="61"/>
      <c r="C199" s="121" t="s">
        <v>222</v>
      </c>
      <c r="D199" s="122"/>
      <c r="E199" s="62"/>
      <c r="F199" s="63"/>
      <c r="G199" s="121" t="s">
        <v>214</v>
      </c>
      <c r="H199" s="123"/>
      <c r="I199" s="123"/>
      <c r="J199" s="123"/>
      <c r="K199" s="123"/>
      <c r="L199" s="123"/>
      <c r="M199" s="123"/>
      <c r="N199" s="122"/>
      <c r="O199" s="49"/>
    </row>
    <row r="200" spans="1:15" ht="15">
      <c r="A200" s="49"/>
      <c r="B200" s="71"/>
      <c r="C200" s="121" t="s">
        <v>223</v>
      </c>
      <c r="D200" s="122"/>
      <c r="E200" s="62"/>
      <c r="F200" s="72"/>
      <c r="G200" s="121" t="s">
        <v>216</v>
      </c>
      <c r="H200" s="123"/>
      <c r="I200" s="123"/>
      <c r="J200" s="123"/>
      <c r="K200" s="123"/>
      <c r="L200" s="123"/>
      <c r="M200" s="123"/>
      <c r="N200" s="122"/>
      <c r="O200" s="49"/>
    </row>
    <row r="201" spans="1:15" ht="15.75">
      <c r="A201" s="44"/>
      <c r="B201" s="46"/>
      <c r="C201" s="46"/>
      <c r="D201" s="46"/>
      <c r="E201" s="46"/>
      <c r="F201" s="55" t="s">
        <v>172</v>
      </c>
      <c r="G201" s="73"/>
      <c r="H201" s="73"/>
      <c r="I201" s="73"/>
      <c r="J201" s="46"/>
      <c r="K201" s="46"/>
      <c r="L201" s="46"/>
      <c r="M201" s="74"/>
      <c r="N201" s="10"/>
      <c r="O201" s="56"/>
    </row>
    <row r="202" spans="1:15" ht="15">
      <c r="A202" s="44"/>
      <c r="B202" s="45" t="s">
        <v>173</v>
      </c>
      <c r="C202" s="46"/>
      <c r="D202" s="46"/>
      <c r="E202" s="46"/>
      <c r="F202" s="75" t="s">
        <v>174</v>
      </c>
      <c r="G202" s="75" t="s">
        <v>175</v>
      </c>
      <c r="H202" s="75" t="s">
        <v>176</v>
      </c>
      <c r="I202" s="75" t="s">
        <v>177</v>
      </c>
      <c r="J202" s="75" t="s">
        <v>178</v>
      </c>
      <c r="K202" s="76" t="s">
        <v>179</v>
      </c>
      <c r="L202" s="77"/>
      <c r="M202" s="78" t="s">
        <v>180</v>
      </c>
      <c r="N202" s="78" t="s">
        <v>181</v>
      </c>
      <c r="O202" s="49"/>
    </row>
    <row r="203" spans="1:15" ht="15">
      <c r="A203" s="49"/>
      <c r="B203" s="79" t="s">
        <v>182</v>
      </c>
      <c r="C203" s="80" t="str">
        <f>IF(C196&gt;"",C196&amp;" - "&amp;G196,"")</f>
        <v>Håkan Nyberg  - Juha Karjola </v>
      </c>
      <c r="D203" s="80"/>
      <c r="E203" s="81"/>
      <c r="F203" s="82">
        <v>7</v>
      </c>
      <c r="G203" s="82">
        <v>-6</v>
      </c>
      <c r="H203" s="82">
        <v>9</v>
      </c>
      <c r="I203" s="82">
        <v>6</v>
      </c>
      <c r="J203" s="82"/>
      <c r="K203" s="83">
        <f>IF(ISBLANK(F203),"",COUNTIF(F203:J203,"&gt;=0"))</f>
        <v>3</v>
      </c>
      <c r="L203" s="84">
        <f>IF(ISBLANK(F203),"",(IF(LEFT(F203,1)="-",1,0)+IF(LEFT(G203,1)="-",1,0)+IF(LEFT(H203,1)="-",1,0)+IF(LEFT(I203,1)="-",1,0)+IF(LEFT(J203,1)="-",1,0)))</f>
        <v>1</v>
      </c>
      <c r="M203" s="85">
        <f aca="true" t="shared" si="7" ref="M203:N207">IF(K203=3,1,"")</f>
        <v>1</v>
      </c>
      <c r="N203" s="86">
        <f t="shared" si="7"/>
      </c>
      <c r="O203" s="49"/>
    </row>
    <row r="204" spans="1:15" ht="15">
      <c r="A204" s="49"/>
      <c r="B204" s="79" t="s">
        <v>183</v>
      </c>
      <c r="C204" s="80" t="str">
        <f>IF(C197&gt;"",C197&amp;" - "&amp;G197,"")</f>
        <v>Terho Pitkänen - Heikki Järvinen</v>
      </c>
      <c r="D204" s="87"/>
      <c r="E204" s="81"/>
      <c r="F204" s="88">
        <v>10</v>
      </c>
      <c r="G204" s="82">
        <v>-7</v>
      </c>
      <c r="H204" s="82">
        <v>7</v>
      </c>
      <c r="I204" s="82">
        <v>13</v>
      </c>
      <c r="J204" s="82"/>
      <c r="K204" s="83">
        <f>IF(ISBLANK(F204),"",COUNTIF(F204:J204,"&gt;=0"))</f>
        <v>3</v>
      </c>
      <c r="L204" s="84">
        <f>IF(ISBLANK(F204),"",(IF(LEFT(F204,1)="-",1,0)+IF(LEFT(G204,1)="-",1,0)+IF(LEFT(H204,1)="-",1,0)+IF(LEFT(I204,1)="-",1,0)+IF(LEFT(J204,1)="-",1,0)))</f>
        <v>1</v>
      </c>
      <c r="M204" s="85">
        <f t="shared" si="7"/>
        <v>1</v>
      </c>
      <c r="N204" s="86">
        <f t="shared" si="7"/>
      </c>
      <c r="O204" s="49"/>
    </row>
    <row r="205" spans="1:15" ht="15">
      <c r="A205" s="49"/>
      <c r="B205" s="89" t="s">
        <v>184</v>
      </c>
      <c r="C205" s="90" t="str">
        <f>IF(C199&gt;"",C199&amp;" / "&amp;C200,"")</f>
        <v>Håkan Nyberg  / Terho Pitkänen</v>
      </c>
      <c r="D205" s="91" t="str">
        <f>IF(G199&gt;"",G199&amp;" / "&amp;G200,"")</f>
        <v>Juha Karjola  / Heikki Järvinen</v>
      </c>
      <c r="E205" s="92"/>
      <c r="F205" s="93">
        <v>6</v>
      </c>
      <c r="G205" s="94">
        <v>-7</v>
      </c>
      <c r="H205" s="95">
        <v>10</v>
      </c>
      <c r="I205" s="95">
        <v>10</v>
      </c>
      <c r="J205" s="95"/>
      <c r="K205" s="83">
        <f>IF(ISBLANK(F205),"",COUNTIF(F205:J205,"&gt;=0"))</f>
        <v>3</v>
      </c>
      <c r="L205" s="84">
        <f>IF(ISBLANK(F205),"",(IF(LEFT(F205,1)="-",1,0)+IF(LEFT(G205,1)="-",1,0)+IF(LEFT(H205,1)="-",1,0)+IF(LEFT(I205,1)="-",1,0)+IF(LEFT(J205,1)="-",1,0)))</f>
        <v>1</v>
      </c>
      <c r="M205" s="85">
        <f t="shared" si="7"/>
        <v>1</v>
      </c>
      <c r="N205" s="86">
        <f t="shared" si="7"/>
      </c>
      <c r="O205" s="49"/>
    </row>
    <row r="206" spans="1:15" ht="15">
      <c r="A206" s="49"/>
      <c r="B206" s="79" t="s">
        <v>185</v>
      </c>
      <c r="C206" s="80" t="str">
        <f>IF(+C196&gt;"",C196&amp;" - "&amp;G197,"")</f>
        <v>Håkan Nyberg  - Heikki Järvinen</v>
      </c>
      <c r="D206" s="87"/>
      <c r="E206" s="81"/>
      <c r="F206" s="96"/>
      <c r="G206" s="82"/>
      <c r="H206" s="82"/>
      <c r="I206" s="82"/>
      <c r="J206" s="82"/>
      <c r="K206" s="83">
        <f>IF(ISBLANK(F206),"",COUNTIF(F206:J206,"&gt;=0"))</f>
      </c>
      <c r="L206" s="84">
        <f>IF(ISBLANK(F206),"",(IF(LEFT(F206,1)="-",1,0)+IF(LEFT(G206,1)="-",1,0)+IF(LEFT(H206,1)="-",1,0)+IF(LEFT(I206,1)="-",1,0)+IF(LEFT(J206,1)="-",1,0)))</f>
      </c>
      <c r="M206" s="85">
        <f t="shared" si="7"/>
      </c>
      <c r="N206" s="86">
        <f t="shared" si="7"/>
      </c>
      <c r="O206" s="49"/>
    </row>
    <row r="207" spans="1:15" ht="15.75" thickBot="1">
      <c r="A207" s="49"/>
      <c r="B207" s="79" t="s">
        <v>186</v>
      </c>
      <c r="C207" s="80" t="str">
        <f>IF(+C197&gt;"",C197&amp;" - "&amp;G196,"")</f>
        <v>Terho Pitkänen - Juha Karjola </v>
      </c>
      <c r="D207" s="87"/>
      <c r="E207" s="81"/>
      <c r="F207" s="82"/>
      <c r="G207" s="82"/>
      <c r="H207" s="82"/>
      <c r="I207" s="82"/>
      <c r="J207" s="82"/>
      <c r="K207" s="83">
        <f>IF(ISBLANK(F207),"",COUNTIF(F207:J207,"&gt;=0"))</f>
      </c>
      <c r="L207" s="97">
        <f>IF(ISBLANK(F207),"",(IF(LEFT(F207,1)="-",1,0)+IF(LEFT(G207,1)="-",1,0)+IF(LEFT(H207,1)="-",1,0)+IF(LEFT(I207,1)="-",1,0)+IF(LEFT(J207,1)="-",1,0)))</f>
      </c>
      <c r="M207" s="85">
        <f t="shared" si="7"/>
      </c>
      <c r="N207" s="86">
        <f t="shared" si="7"/>
      </c>
      <c r="O207" s="49"/>
    </row>
    <row r="208" spans="1:15" ht="16.5" thickBot="1">
      <c r="A208" s="44"/>
      <c r="B208" s="46"/>
      <c r="C208" s="46"/>
      <c r="D208" s="46"/>
      <c r="E208" s="46"/>
      <c r="F208" s="46"/>
      <c r="G208" s="46"/>
      <c r="H208" s="46"/>
      <c r="I208" s="98" t="s">
        <v>187</v>
      </c>
      <c r="J208" s="99"/>
      <c r="K208" s="100">
        <f>IF(ISBLANK(D203),"",SUM(K203:K207))</f>
      </c>
      <c r="L208" s="100">
        <f>IF(ISBLANK(E203),"",SUM(L203:L207))</f>
      </c>
      <c r="M208" s="101">
        <f>IF(ISBLANK(F203),"",SUM(M203:M207))</f>
        <v>3</v>
      </c>
      <c r="N208" s="102">
        <f>IF(ISBLANK(F203),"",SUM(N203:N207))</f>
        <v>0</v>
      </c>
      <c r="O208" s="49"/>
    </row>
    <row r="209" spans="1:15" ht="15">
      <c r="A209" s="44"/>
      <c r="B209" s="103" t="s">
        <v>188</v>
      </c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56"/>
    </row>
    <row r="210" spans="1:15" ht="15">
      <c r="A210" s="44"/>
      <c r="B210" s="52" t="s">
        <v>189</v>
      </c>
      <c r="C210" s="52"/>
      <c r="D210" s="52" t="s">
        <v>190</v>
      </c>
      <c r="E210" s="104"/>
      <c r="F210" s="52"/>
      <c r="G210" s="52" t="s">
        <v>191</v>
      </c>
      <c r="H210" s="104"/>
      <c r="I210" s="52"/>
      <c r="J210" s="105" t="s">
        <v>192</v>
      </c>
      <c r="K210" s="10"/>
      <c r="L210" s="46"/>
      <c r="M210" s="46"/>
      <c r="N210" s="46"/>
      <c r="O210" s="56"/>
    </row>
    <row r="211" spans="1:15" ht="16.5" thickBot="1">
      <c r="A211" s="44"/>
      <c r="B211" s="46"/>
      <c r="C211" s="46"/>
      <c r="D211" s="46"/>
      <c r="E211" s="46"/>
      <c r="F211" s="46"/>
      <c r="G211" s="46"/>
      <c r="H211" s="46"/>
      <c r="I211" s="46"/>
      <c r="J211" s="124" t="str">
        <f>IF(M208=3,C195,IF(N208=3,G195,""))</f>
        <v>Wega 1</v>
      </c>
      <c r="K211" s="124"/>
      <c r="L211" s="124"/>
      <c r="M211" s="124"/>
      <c r="N211" s="115"/>
      <c r="O211" s="49"/>
    </row>
    <row r="212" spans="1:15" ht="18">
      <c r="A212" s="106"/>
      <c r="B212" s="107"/>
      <c r="C212" s="107"/>
      <c r="D212" s="107"/>
      <c r="E212" s="107"/>
      <c r="F212" s="107"/>
      <c r="G212" s="107"/>
      <c r="H212" s="107"/>
      <c r="I212" s="107"/>
      <c r="J212" s="108"/>
      <c r="K212" s="108"/>
      <c r="L212" s="108"/>
      <c r="M212" s="108"/>
      <c r="N212" s="108"/>
      <c r="O212" s="109"/>
    </row>
    <row r="217" spans="1:15" ht="15.75">
      <c r="A217" s="44"/>
      <c r="B217" s="10"/>
      <c r="C217" s="45" t="s">
        <v>151</v>
      </c>
      <c r="D217" s="46"/>
      <c r="E217" s="46"/>
      <c r="F217" s="10"/>
      <c r="G217" s="47" t="s">
        <v>152</v>
      </c>
      <c r="H217" s="48"/>
      <c r="I217" s="128" t="s">
        <v>112</v>
      </c>
      <c r="J217" s="128"/>
      <c r="K217" s="128"/>
      <c r="L217" s="128"/>
      <c r="M217" s="128"/>
      <c r="N217" s="116"/>
      <c r="O217" s="49"/>
    </row>
    <row r="218" spans="1:15" ht="20.25">
      <c r="A218" s="44"/>
      <c r="B218" s="50"/>
      <c r="C218" s="51" t="s">
        <v>153</v>
      </c>
      <c r="D218" s="46"/>
      <c r="E218" s="46"/>
      <c r="F218" s="10"/>
      <c r="G218" s="47" t="s">
        <v>154</v>
      </c>
      <c r="H218" s="48"/>
      <c r="I218" s="128" t="s">
        <v>93</v>
      </c>
      <c r="J218" s="128"/>
      <c r="K218" s="128"/>
      <c r="L218" s="128"/>
      <c r="M218" s="128"/>
      <c r="N218" s="116"/>
      <c r="O218" s="49"/>
    </row>
    <row r="219" spans="1:15" ht="15">
      <c r="A219" s="44"/>
      <c r="B219" s="46"/>
      <c r="C219" s="52" t="s">
        <v>155</v>
      </c>
      <c r="D219" s="46"/>
      <c r="E219" s="46"/>
      <c r="F219" s="46"/>
      <c r="G219" s="47" t="s">
        <v>156</v>
      </c>
      <c r="H219" s="53"/>
      <c r="I219" s="129">
        <v>50</v>
      </c>
      <c r="J219" s="129"/>
      <c r="K219" s="129"/>
      <c r="L219" s="129"/>
      <c r="M219" s="129"/>
      <c r="N219" s="117"/>
      <c r="O219" s="49"/>
    </row>
    <row r="220" spans="1:15" ht="15.75">
      <c r="A220" s="44"/>
      <c r="B220" s="46"/>
      <c r="C220" s="46"/>
      <c r="D220" s="46"/>
      <c r="E220" s="46"/>
      <c r="F220" s="46"/>
      <c r="G220" s="47" t="s">
        <v>157</v>
      </c>
      <c r="H220" s="48"/>
      <c r="I220" s="118">
        <v>40481</v>
      </c>
      <c r="J220" s="118"/>
      <c r="K220" s="118"/>
      <c r="L220" s="54" t="s">
        <v>158</v>
      </c>
      <c r="M220" s="130" t="s">
        <v>200</v>
      </c>
      <c r="N220" s="119"/>
      <c r="O220" s="49"/>
    </row>
    <row r="221" spans="1:15" ht="15">
      <c r="A221" s="44"/>
      <c r="B221" s="10"/>
      <c r="C221" s="55" t="s">
        <v>160</v>
      </c>
      <c r="D221" s="46"/>
      <c r="E221" s="46"/>
      <c r="F221" s="46"/>
      <c r="G221" s="55" t="s">
        <v>160</v>
      </c>
      <c r="H221" s="46"/>
      <c r="I221" s="46"/>
      <c r="J221" s="46"/>
      <c r="K221" s="46"/>
      <c r="L221" s="46"/>
      <c r="M221" s="46"/>
      <c r="N221" s="46"/>
      <c r="O221" s="56"/>
    </row>
    <row r="222" spans="1:15" ht="15.75">
      <c r="A222" s="49"/>
      <c r="B222" s="58" t="s">
        <v>161</v>
      </c>
      <c r="C222" s="125" t="s">
        <v>43</v>
      </c>
      <c r="D222" s="126"/>
      <c r="E222" s="59"/>
      <c r="F222" s="60" t="s">
        <v>162</v>
      </c>
      <c r="G222" s="125" t="s">
        <v>4</v>
      </c>
      <c r="H222" s="127"/>
      <c r="I222" s="127"/>
      <c r="J222" s="127"/>
      <c r="K222" s="127"/>
      <c r="L222" s="127"/>
      <c r="M222" s="127"/>
      <c r="N222" s="126"/>
      <c r="O222" s="49"/>
    </row>
    <row r="223" spans="1:15" ht="15">
      <c r="A223" s="49"/>
      <c r="B223" s="61" t="s">
        <v>163</v>
      </c>
      <c r="C223" s="121" t="s">
        <v>220</v>
      </c>
      <c r="D223" s="122"/>
      <c r="E223" s="62"/>
      <c r="F223" s="63" t="s">
        <v>165</v>
      </c>
      <c r="G223" s="121" t="s">
        <v>224</v>
      </c>
      <c r="H223" s="123"/>
      <c r="I223" s="123"/>
      <c r="J223" s="123"/>
      <c r="K223" s="123"/>
      <c r="L223" s="123"/>
      <c r="M223" s="123"/>
      <c r="N223" s="122"/>
      <c r="O223" s="49"/>
    </row>
    <row r="224" spans="1:15" ht="15">
      <c r="A224" s="49"/>
      <c r="B224" s="64" t="s">
        <v>167</v>
      </c>
      <c r="C224" s="121" t="s">
        <v>218</v>
      </c>
      <c r="D224" s="122"/>
      <c r="E224" s="62"/>
      <c r="F224" s="65" t="s">
        <v>169</v>
      </c>
      <c r="G224" s="121" t="s">
        <v>225</v>
      </c>
      <c r="H224" s="123"/>
      <c r="I224" s="123"/>
      <c r="J224" s="123"/>
      <c r="K224" s="123"/>
      <c r="L224" s="123"/>
      <c r="M224" s="123"/>
      <c r="N224" s="122"/>
      <c r="O224" s="49"/>
    </row>
    <row r="225" spans="1:15" ht="15">
      <c r="A225" s="44"/>
      <c r="B225" s="66" t="s">
        <v>171</v>
      </c>
      <c r="C225" s="67"/>
      <c r="D225" s="68"/>
      <c r="E225" s="69"/>
      <c r="F225" s="66" t="s">
        <v>171</v>
      </c>
      <c r="G225" s="70"/>
      <c r="H225" s="70"/>
      <c r="I225" s="70"/>
      <c r="J225" s="70"/>
      <c r="K225" s="70"/>
      <c r="L225" s="70"/>
      <c r="M225" s="70"/>
      <c r="N225" s="70"/>
      <c r="O225" s="56"/>
    </row>
    <row r="226" spans="1:15" ht="15">
      <c r="A226" s="49"/>
      <c r="B226" s="61"/>
      <c r="C226" s="121" t="s">
        <v>220</v>
      </c>
      <c r="D226" s="122"/>
      <c r="E226" s="62"/>
      <c r="F226" s="63"/>
      <c r="G226" s="121" t="s">
        <v>224</v>
      </c>
      <c r="H226" s="123"/>
      <c r="I226" s="123"/>
      <c r="J226" s="123"/>
      <c r="K226" s="123"/>
      <c r="L226" s="123"/>
      <c r="M226" s="123"/>
      <c r="N226" s="122"/>
      <c r="O226" s="49"/>
    </row>
    <row r="227" spans="1:15" ht="15">
      <c r="A227" s="49"/>
      <c r="B227" s="71"/>
      <c r="C227" s="121" t="s">
        <v>218</v>
      </c>
      <c r="D227" s="122"/>
      <c r="E227" s="62"/>
      <c r="F227" s="72"/>
      <c r="G227" s="121" t="s">
        <v>225</v>
      </c>
      <c r="H227" s="123"/>
      <c r="I227" s="123"/>
      <c r="J227" s="123"/>
      <c r="K227" s="123"/>
      <c r="L227" s="123"/>
      <c r="M227" s="123"/>
      <c r="N227" s="122"/>
      <c r="O227" s="49"/>
    </row>
    <row r="228" spans="1:15" ht="15.75">
      <c r="A228" s="44"/>
      <c r="B228" s="46"/>
      <c r="C228" s="46"/>
      <c r="D228" s="46"/>
      <c r="E228" s="46"/>
      <c r="F228" s="55" t="s">
        <v>172</v>
      </c>
      <c r="G228" s="73"/>
      <c r="H228" s="73"/>
      <c r="I228" s="73"/>
      <c r="J228" s="46"/>
      <c r="K228" s="46"/>
      <c r="L228" s="46"/>
      <c r="M228" s="74"/>
      <c r="N228" s="10"/>
      <c r="O228" s="56"/>
    </row>
    <row r="229" spans="1:15" ht="15">
      <c r="A229" s="44"/>
      <c r="B229" s="45" t="s">
        <v>173</v>
      </c>
      <c r="C229" s="46"/>
      <c r="D229" s="46"/>
      <c r="E229" s="46"/>
      <c r="F229" s="75" t="s">
        <v>174</v>
      </c>
      <c r="G229" s="75" t="s">
        <v>175</v>
      </c>
      <c r="H229" s="75" t="s">
        <v>176</v>
      </c>
      <c r="I229" s="75" t="s">
        <v>177</v>
      </c>
      <c r="J229" s="75" t="s">
        <v>178</v>
      </c>
      <c r="K229" s="76" t="s">
        <v>179</v>
      </c>
      <c r="L229" s="77"/>
      <c r="M229" s="78" t="s">
        <v>180</v>
      </c>
      <c r="N229" s="78" t="s">
        <v>181</v>
      </c>
      <c r="O229" s="49"/>
    </row>
    <row r="230" spans="1:15" ht="15">
      <c r="A230" s="49"/>
      <c r="B230" s="79" t="s">
        <v>182</v>
      </c>
      <c r="C230" s="80" t="str">
        <f>IF(C223&gt;"",C223&amp;" - "&amp;G223,"")</f>
        <v>Hannu Löppönen - Vesa Bäckman</v>
      </c>
      <c r="D230" s="80"/>
      <c r="E230" s="81"/>
      <c r="F230" s="82">
        <v>-5</v>
      </c>
      <c r="G230" s="82">
        <v>-3</v>
      </c>
      <c r="H230" s="82">
        <v>-1</v>
      </c>
      <c r="I230" s="82"/>
      <c r="J230" s="82"/>
      <c r="K230" s="83">
        <f>IF(ISBLANK(F230),"",COUNTIF(F230:J230,"&gt;=0"))</f>
        <v>0</v>
      </c>
      <c r="L230" s="84">
        <f>IF(ISBLANK(F230),"",(IF(LEFT(F230,1)="-",1,0)+IF(LEFT(G230,1)="-",1,0)+IF(LEFT(H230,1)="-",1,0)+IF(LEFT(I230,1)="-",1,0)+IF(LEFT(J230,1)="-",1,0)))</f>
        <v>3</v>
      </c>
      <c r="M230" s="85">
        <f aca="true" t="shared" si="8" ref="M230:N234">IF(K230=3,1,"")</f>
      </c>
      <c r="N230" s="86">
        <f t="shared" si="8"/>
        <v>1</v>
      </c>
      <c r="O230" s="49"/>
    </row>
    <row r="231" spans="1:15" ht="15">
      <c r="A231" s="49"/>
      <c r="B231" s="79" t="s">
        <v>183</v>
      </c>
      <c r="C231" s="80" t="str">
        <f>IF(C224&gt;"",C224&amp;" - "&amp;G224,"")</f>
        <v>Tom Kiias - Yan Zhuo Ping </v>
      </c>
      <c r="D231" s="87"/>
      <c r="E231" s="81"/>
      <c r="F231" s="88">
        <v>-2</v>
      </c>
      <c r="G231" s="82">
        <v>-5</v>
      </c>
      <c r="H231" s="82">
        <v>-6</v>
      </c>
      <c r="I231" s="82"/>
      <c r="J231" s="82"/>
      <c r="K231" s="83">
        <f>IF(ISBLANK(F231),"",COUNTIF(F231:J231,"&gt;=0"))</f>
        <v>0</v>
      </c>
      <c r="L231" s="84">
        <f>IF(ISBLANK(F231),"",(IF(LEFT(F231,1)="-",1,0)+IF(LEFT(G231,1)="-",1,0)+IF(LEFT(H231,1)="-",1,0)+IF(LEFT(I231,1)="-",1,0)+IF(LEFT(J231,1)="-",1,0)))</f>
        <v>3</v>
      </c>
      <c r="M231" s="85">
        <f t="shared" si="8"/>
      </c>
      <c r="N231" s="86">
        <f t="shared" si="8"/>
        <v>1</v>
      </c>
      <c r="O231" s="49"/>
    </row>
    <row r="232" spans="1:15" ht="15">
      <c r="A232" s="49"/>
      <c r="B232" s="89" t="s">
        <v>184</v>
      </c>
      <c r="C232" s="90" t="str">
        <f>IF(C226&gt;"",C226&amp;" / "&amp;C227,"")</f>
        <v>Hannu Löppönen / Tom Kiias</v>
      </c>
      <c r="D232" s="91" t="str">
        <f>IF(G226&gt;"",G226&amp;" / "&amp;G227,"")</f>
        <v>Vesa Bäckman / Yan Zhuo Ping </v>
      </c>
      <c r="E232" s="92"/>
      <c r="F232" s="93">
        <v>-3</v>
      </c>
      <c r="G232" s="94">
        <v>-2</v>
      </c>
      <c r="H232" s="95">
        <v>-4</v>
      </c>
      <c r="I232" s="95"/>
      <c r="J232" s="95"/>
      <c r="K232" s="83">
        <f>IF(ISBLANK(F232),"",COUNTIF(F232:J232,"&gt;=0"))</f>
        <v>0</v>
      </c>
      <c r="L232" s="84">
        <f>IF(ISBLANK(F232),"",(IF(LEFT(F232,1)="-",1,0)+IF(LEFT(G232,1)="-",1,0)+IF(LEFT(H232,1)="-",1,0)+IF(LEFT(I232,1)="-",1,0)+IF(LEFT(J232,1)="-",1,0)))</f>
        <v>3</v>
      </c>
      <c r="M232" s="85">
        <f t="shared" si="8"/>
      </c>
      <c r="N232" s="86">
        <f t="shared" si="8"/>
        <v>1</v>
      </c>
      <c r="O232" s="49"/>
    </row>
    <row r="233" spans="1:15" ht="15">
      <c r="A233" s="49"/>
      <c r="B233" s="79" t="s">
        <v>185</v>
      </c>
      <c r="C233" s="80" t="str">
        <f>IF(+C223&gt;"",C223&amp;" - "&amp;G224,"")</f>
        <v>Hannu Löppönen - Yan Zhuo Ping </v>
      </c>
      <c r="D233" s="87"/>
      <c r="E233" s="81"/>
      <c r="F233" s="96"/>
      <c r="G233" s="82"/>
      <c r="H233" s="82"/>
      <c r="I233" s="82"/>
      <c r="J233" s="82"/>
      <c r="K233" s="83">
        <f>IF(ISBLANK(F233),"",COUNTIF(F233:J233,"&gt;=0"))</f>
      </c>
      <c r="L233" s="84">
        <f>IF(ISBLANK(F233),"",(IF(LEFT(F233,1)="-",1,0)+IF(LEFT(G233,1)="-",1,0)+IF(LEFT(H233,1)="-",1,0)+IF(LEFT(I233,1)="-",1,0)+IF(LEFT(J233,1)="-",1,0)))</f>
      </c>
      <c r="M233" s="85">
        <f t="shared" si="8"/>
      </c>
      <c r="N233" s="86">
        <f t="shared" si="8"/>
      </c>
      <c r="O233" s="49"/>
    </row>
    <row r="234" spans="1:15" ht="15.75" thickBot="1">
      <c r="A234" s="49"/>
      <c r="B234" s="79" t="s">
        <v>186</v>
      </c>
      <c r="C234" s="80" t="str">
        <f>IF(+C224&gt;"",C224&amp;" - "&amp;G223,"")</f>
        <v>Tom Kiias - Vesa Bäckman</v>
      </c>
      <c r="D234" s="87"/>
      <c r="E234" s="81"/>
      <c r="F234" s="82"/>
      <c r="G234" s="82"/>
      <c r="H234" s="82"/>
      <c r="I234" s="82"/>
      <c r="J234" s="82"/>
      <c r="K234" s="83">
        <f>IF(ISBLANK(F234),"",COUNTIF(F234:J234,"&gt;=0"))</f>
      </c>
      <c r="L234" s="97">
        <f>IF(ISBLANK(F234),"",(IF(LEFT(F234,1)="-",1,0)+IF(LEFT(G234,1)="-",1,0)+IF(LEFT(H234,1)="-",1,0)+IF(LEFT(I234,1)="-",1,0)+IF(LEFT(J234,1)="-",1,0)))</f>
      </c>
      <c r="M234" s="85">
        <f t="shared" si="8"/>
      </c>
      <c r="N234" s="86">
        <f t="shared" si="8"/>
      </c>
      <c r="O234" s="49"/>
    </row>
    <row r="235" spans="1:15" ht="16.5" thickBot="1">
      <c r="A235" s="44"/>
      <c r="B235" s="46"/>
      <c r="C235" s="46"/>
      <c r="D235" s="46"/>
      <c r="E235" s="46"/>
      <c r="F235" s="46"/>
      <c r="G235" s="46"/>
      <c r="H235" s="46"/>
      <c r="I235" s="98" t="s">
        <v>187</v>
      </c>
      <c r="J235" s="99"/>
      <c r="K235" s="100">
        <f>IF(ISBLANK(D230),"",SUM(K230:K234))</f>
      </c>
      <c r="L235" s="100">
        <f>IF(ISBLANK(E230),"",SUM(L230:L234))</f>
      </c>
      <c r="M235" s="101">
        <f>IF(ISBLANK(F230),"",SUM(M230:M234))</f>
        <v>0</v>
      </c>
      <c r="N235" s="102">
        <f>IF(ISBLANK(F230),"",SUM(N230:N234))</f>
        <v>3</v>
      </c>
      <c r="O235" s="49"/>
    </row>
    <row r="236" spans="1:15" ht="15">
      <c r="A236" s="44"/>
      <c r="B236" s="103" t="s">
        <v>188</v>
      </c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56"/>
    </row>
    <row r="237" spans="1:15" ht="15">
      <c r="A237" s="44"/>
      <c r="B237" s="52" t="s">
        <v>189</v>
      </c>
      <c r="C237" s="52"/>
      <c r="D237" s="52" t="s">
        <v>190</v>
      </c>
      <c r="E237" s="104"/>
      <c r="F237" s="52"/>
      <c r="G237" s="52" t="s">
        <v>191</v>
      </c>
      <c r="H237" s="104"/>
      <c r="I237" s="52"/>
      <c r="J237" s="105" t="s">
        <v>192</v>
      </c>
      <c r="K237" s="10"/>
      <c r="L237" s="46"/>
      <c r="M237" s="46"/>
      <c r="N237" s="46"/>
      <c r="O237" s="56"/>
    </row>
    <row r="238" spans="1:15" ht="16.5" thickBot="1">
      <c r="A238" s="44"/>
      <c r="B238" s="46"/>
      <c r="C238" s="46"/>
      <c r="D238" s="46"/>
      <c r="E238" s="46"/>
      <c r="F238" s="46"/>
      <c r="G238" s="46"/>
      <c r="H238" s="46"/>
      <c r="I238" s="46"/>
      <c r="J238" s="124" t="str">
        <f>IF(M235=3,C222,IF(N235=3,G222,""))</f>
        <v>PT-Espoo</v>
      </c>
      <c r="K238" s="124"/>
      <c r="L238" s="124"/>
      <c r="M238" s="124"/>
      <c r="N238" s="115"/>
      <c r="O238" s="49"/>
    </row>
    <row r="239" spans="1:15" ht="18">
      <c r="A239" s="106"/>
      <c r="B239" s="107"/>
      <c r="C239" s="107"/>
      <c r="D239" s="107"/>
      <c r="E239" s="107"/>
      <c r="F239" s="107"/>
      <c r="G239" s="107"/>
      <c r="H239" s="107"/>
      <c r="I239" s="107"/>
      <c r="J239" s="108"/>
      <c r="K239" s="108"/>
      <c r="L239" s="108"/>
      <c r="M239" s="108"/>
      <c r="N239" s="108"/>
      <c r="O239" s="109"/>
    </row>
    <row r="244" spans="1:15" ht="15.75">
      <c r="A244" s="44"/>
      <c r="B244" s="10"/>
      <c r="C244" s="45" t="s">
        <v>151</v>
      </c>
      <c r="D244" s="46"/>
      <c r="E244" s="46"/>
      <c r="F244" s="10"/>
      <c r="G244" s="47" t="s">
        <v>152</v>
      </c>
      <c r="H244" s="48"/>
      <c r="I244" s="128" t="s">
        <v>112</v>
      </c>
      <c r="J244" s="128"/>
      <c r="K244" s="128"/>
      <c r="L244" s="128"/>
      <c r="M244" s="128"/>
      <c r="N244" s="116"/>
      <c r="O244" s="49"/>
    </row>
    <row r="245" spans="1:15" ht="20.25">
      <c r="A245" s="44"/>
      <c r="B245" s="50"/>
      <c r="C245" s="51" t="s">
        <v>153</v>
      </c>
      <c r="D245" s="46"/>
      <c r="E245" s="46"/>
      <c r="F245" s="10"/>
      <c r="G245" s="47" t="s">
        <v>154</v>
      </c>
      <c r="H245" s="48"/>
      <c r="I245" s="128" t="s">
        <v>93</v>
      </c>
      <c r="J245" s="128"/>
      <c r="K245" s="128"/>
      <c r="L245" s="128"/>
      <c r="M245" s="128"/>
      <c r="N245" s="116"/>
      <c r="O245" s="49"/>
    </row>
    <row r="246" spans="1:15" ht="15">
      <c r="A246" s="44"/>
      <c r="B246" s="46"/>
      <c r="C246" s="52" t="s">
        <v>155</v>
      </c>
      <c r="D246" s="46"/>
      <c r="E246" s="46"/>
      <c r="F246" s="46"/>
      <c r="G246" s="47" t="s">
        <v>156</v>
      </c>
      <c r="H246" s="53"/>
      <c r="I246" s="129" t="s">
        <v>226</v>
      </c>
      <c r="J246" s="129"/>
      <c r="K246" s="129"/>
      <c r="L246" s="129"/>
      <c r="M246" s="129"/>
      <c r="N246" s="117"/>
      <c r="O246" s="49"/>
    </row>
    <row r="247" spans="1:15" ht="15.75">
      <c r="A247" s="44"/>
      <c r="B247" s="46"/>
      <c r="C247" s="46"/>
      <c r="D247" s="46"/>
      <c r="E247" s="46"/>
      <c r="F247" s="46"/>
      <c r="G247" s="47" t="s">
        <v>157</v>
      </c>
      <c r="H247" s="48"/>
      <c r="I247" s="118">
        <v>40481</v>
      </c>
      <c r="J247" s="118"/>
      <c r="K247" s="118"/>
      <c r="L247" s="54" t="s">
        <v>158</v>
      </c>
      <c r="M247" s="130" t="s">
        <v>200</v>
      </c>
      <c r="N247" s="119"/>
      <c r="O247" s="49"/>
    </row>
    <row r="248" spans="1:15" ht="15">
      <c r="A248" s="44"/>
      <c r="B248" s="10"/>
      <c r="C248" s="55" t="s">
        <v>160</v>
      </c>
      <c r="D248" s="46"/>
      <c r="E248" s="46"/>
      <c r="F248" s="46"/>
      <c r="G248" s="55" t="s">
        <v>160</v>
      </c>
      <c r="H248" s="46"/>
      <c r="I248" s="46"/>
      <c r="J248" s="46"/>
      <c r="K248" s="46"/>
      <c r="L248" s="46"/>
      <c r="M248" s="46"/>
      <c r="N248" s="46"/>
      <c r="O248" s="56"/>
    </row>
    <row r="249" spans="1:15" ht="15.75">
      <c r="A249" s="49"/>
      <c r="B249" s="58" t="s">
        <v>161</v>
      </c>
      <c r="C249" s="125" t="s">
        <v>7</v>
      </c>
      <c r="D249" s="126"/>
      <c r="E249" s="59"/>
      <c r="F249" s="60" t="s">
        <v>162</v>
      </c>
      <c r="G249" s="125" t="s">
        <v>25</v>
      </c>
      <c r="H249" s="127"/>
      <c r="I249" s="127"/>
      <c r="J249" s="127"/>
      <c r="K249" s="127"/>
      <c r="L249" s="127"/>
      <c r="M249" s="127"/>
      <c r="N249" s="126"/>
      <c r="O249" s="49"/>
    </row>
    <row r="250" spans="1:15" ht="15">
      <c r="A250" s="49"/>
      <c r="B250" s="61" t="s">
        <v>163</v>
      </c>
      <c r="C250" s="121" t="s">
        <v>221</v>
      </c>
      <c r="D250" s="122"/>
      <c r="E250" s="62"/>
      <c r="F250" s="63" t="s">
        <v>165</v>
      </c>
      <c r="G250" s="121" t="s">
        <v>210</v>
      </c>
      <c r="H250" s="123"/>
      <c r="I250" s="123"/>
      <c r="J250" s="123"/>
      <c r="K250" s="123"/>
      <c r="L250" s="123"/>
      <c r="M250" s="123"/>
      <c r="N250" s="122"/>
      <c r="O250" s="49"/>
    </row>
    <row r="251" spans="1:15" ht="15">
      <c r="A251" s="49"/>
      <c r="B251" s="64" t="s">
        <v>167</v>
      </c>
      <c r="C251" s="121" t="s">
        <v>168</v>
      </c>
      <c r="D251" s="122"/>
      <c r="E251" s="62"/>
      <c r="F251" s="65" t="s">
        <v>169</v>
      </c>
      <c r="G251" s="121" t="s">
        <v>212</v>
      </c>
      <c r="H251" s="123"/>
      <c r="I251" s="123"/>
      <c r="J251" s="123"/>
      <c r="K251" s="123"/>
      <c r="L251" s="123"/>
      <c r="M251" s="123"/>
      <c r="N251" s="122"/>
      <c r="O251" s="49"/>
    </row>
    <row r="252" spans="1:15" ht="15">
      <c r="A252" s="44"/>
      <c r="B252" s="66" t="s">
        <v>171</v>
      </c>
      <c r="C252" s="67"/>
      <c r="D252" s="68"/>
      <c r="E252" s="69"/>
      <c r="F252" s="66" t="s">
        <v>171</v>
      </c>
      <c r="G252" s="70"/>
      <c r="H252" s="70"/>
      <c r="I252" s="70"/>
      <c r="J252" s="70"/>
      <c r="K252" s="70"/>
      <c r="L252" s="70"/>
      <c r="M252" s="70"/>
      <c r="N252" s="70"/>
      <c r="O252" s="56"/>
    </row>
    <row r="253" spans="1:15" ht="15">
      <c r="A253" s="49"/>
      <c r="B253" s="61"/>
      <c r="C253" s="121" t="s">
        <v>221</v>
      </c>
      <c r="D253" s="122"/>
      <c r="E253" s="62"/>
      <c r="F253" s="63"/>
      <c r="G253" s="121" t="s">
        <v>210</v>
      </c>
      <c r="H253" s="123"/>
      <c r="I253" s="123"/>
      <c r="J253" s="123"/>
      <c r="K253" s="123"/>
      <c r="L253" s="123"/>
      <c r="M253" s="123"/>
      <c r="N253" s="122"/>
      <c r="O253" s="49"/>
    </row>
    <row r="254" spans="1:15" ht="15">
      <c r="A254" s="49"/>
      <c r="B254" s="71"/>
      <c r="C254" s="121" t="s">
        <v>168</v>
      </c>
      <c r="D254" s="122"/>
      <c r="E254" s="62"/>
      <c r="F254" s="72"/>
      <c r="G254" s="121" t="s">
        <v>212</v>
      </c>
      <c r="H254" s="123"/>
      <c r="I254" s="123"/>
      <c r="J254" s="123"/>
      <c r="K254" s="123"/>
      <c r="L254" s="123"/>
      <c r="M254" s="123"/>
      <c r="N254" s="122"/>
      <c r="O254" s="49"/>
    </row>
    <row r="255" spans="1:15" ht="15.75">
      <c r="A255" s="44"/>
      <c r="B255" s="46"/>
      <c r="C255" s="46"/>
      <c r="D255" s="46"/>
      <c r="E255" s="46"/>
      <c r="F255" s="55" t="s">
        <v>172</v>
      </c>
      <c r="G255" s="73"/>
      <c r="H255" s="73"/>
      <c r="I255" s="73"/>
      <c r="J255" s="46"/>
      <c r="K255" s="46"/>
      <c r="L255" s="46"/>
      <c r="M255" s="74"/>
      <c r="N255" s="10"/>
      <c r="O255" s="56"/>
    </row>
    <row r="256" spans="1:15" ht="15">
      <c r="A256" s="44"/>
      <c r="B256" s="45" t="s">
        <v>173</v>
      </c>
      <c r="C256" s="46"/>
      <c r="D256" s="46"/>
      <c r="E256" s="46"/>
      <c r="F256" s="75" t="s">
        <v>174</v>
      </c>
      <c r="G256" s="75" t="s">
        <v>175</v>
      </c>
      <c r="H256" s="75" t="s">
        <v>176</v>
      </c>
      <c r="I256" s="75" t="s">
        <v>177</v>
      </c>
      <c r="J256" s="75" t="s">
        <v>178</v>
      </c>
      <c r="K256" s="76" t="s">
        <v>179</v>
      </c>
      <c r="L256" s="77"/>
      <c r="M256" s="78" t="s">
        <v>180</v>
      </c>
      <c r="N256" s="78" t="s">
        <v>181</v>
      </c>
      <c r="O256" s="49"/>
    </row>
    <row r="257" spans="1:15" ht="15">
      <c r="A257" s="49"/>
      <c r="B257" s="79" t="s">
        <v>182</v>
      </c>
      <c r="C257" s="80" t="str">
        <f>IF(C250&gt;"",C250&amp;" - "&amp;G250,"")</f>
        <v>Thomas Hallbäck - Matti Lappalainen</v>
      </c>
      <c r="D257" s="80"/>
      <c r="E257" s="81"/>
      <c r="F257" s="82">
        <v>-10</v>
      </c>
      <c r="G257" s="82">
        <v>-6</v>
      </c>
      <c r="H257" s="82">
        <v>-7</v>
      </c>
      <c r="I257" s="82"/>
      <c r="J257" s="82"/>
      <c r="K257" s="83">
        <f>IF(ISBLANK(F257),"",COUNTIF(F257:J257,"&gt;=0"))</f>
        <v>0</v>
      </c>
      <c r="L257" s="84">
        <f>IF(ISBLANK(F257),"",(IF(LEFT(F257,1)="-",1,0)+IF(LEFT(G257,1)="-",1,0)+IF(LEFT(H257,1)="-",1,0)+IF(LEFT(I257,1)="-",1,0)+IF(LEFT(J257,1)="-",1,0)))</f>
        <v>3</v>
      </c>
      <c r="M257" s="85">
        <f aca="true" t="shared" si="9" ref="M257:N261">IF(K257=3,1,"")</f>
      </c>
      <c r="N257" s="86">
        <f t="shared" si="9"/>
        <v>1</v>
      </c>
      <c r="O257" s="49"/>
    </row>
    <row r="258" spans="1:15" ht="15">
      <c r="A258" s="49"/>
      <c r="B258" s="79" t="s">
        <v>183</v>
      </c>
      <c r="C258" s="80" t="str">
        <f>IF(C251&gt;"",C251&amp;" - "&amp;G251,"")</f>
        <v>Anders Lundström - Vesa Vanhala</v>
      </c>
      <c r="D258" s="87"/>
      <c r="E258" s="81"/>
      <c r="F258" s="88">
        <v>5</v>
      </c>
      <c r="G258" s="82">
        <v>3</v>
      </c>
      <c r="H258" s="82">
        <v>6</v>
      </c>
      <c r="I258" s="82"/>
      <c r="J258" s="82"/>
      <c r="K258" s="83">
        <f>IF(ISBLANK(F258),"",COUNTIF(F258:J258,"&gt;=0"))</f>
        <v>3</v>
      </c>
      <c r="L258" s="84">
        <f>IF(ISBLANK(F258),"",(IF(LEFT(F258,1)="-",1,0)+IF(LEFT(G258,1)="-",1,0)+IF(LEFT(H258,1)="-",1,0)+IF(LEFT(I258,1)="-",1,0)+IF(LEFT(J258,1)="-",1,0)))</f>
        <v>0</v>
      </c>
      <c r="M258" s="85">
        <f t="shared" si="9"/>
        <v>1</v>
      </c>
      <c r="N258" s="86">
        <f t="shared" si="9"/>
      </c>
      <c r="O258" s="49"/>
    </row>
    <row r="259" spans="1:15" ht="15">
      <c r="A259" s="49"/>
      <c r="B259" s="89" t="s">
        <v>184</v>
      </c>
      <c r="C259" s="90" t="str">
        <f>IF(C253&gt;"",C253&amp;" / "&amp;C254,"")</f>
        <v>Thomas Hallbäck / Anders Lundström</v>
      </c>
      <c r="D259" s="91" t="str">
        <f>IF(G253&gt;"",G253&amp;" / "&amp;G254,"")</f>
        <v>Matti Lappalainen / Vesa Vanhala</v>
      </c>
      <c r="E259" s="92"/>
      <c r="F259" s="93">
        <v>-9</v>
      </c>
      <c r="G259" s="94">
        <v>9</v>
      </c>
      <c r="H259" s="95">
        <v>6</v>
      </c>
      <c r="I259" s="95">
        <v>5</v>
      </c>
      <c r="J259" s="95"/>
      <c r="K259" s="83">
        <f>IF(ISBLANK(F259),"",COUNTIF(F259:J259,"&gt;=0"))</f>
        <v>3</v>
      </c>
      <c r="L259" s="84">
        <f>IF(ISBLANK(F259),"",(IF(LEFT(F259,1)="-",1,0)+IF(LEFT(G259,1)="-",1,0)+IF(LEFT(H259,1)="-",1,0)+IF(LEFT(I259,1)="-",1,0)+IF(LEFT(J259,1)="-",1,0)))</f>
        <v>1</v>
      </c>
      <c r="M259" s="85">
        <f t="shared" si="9"/>
        <v>1</v>
      </c>
      <c r="N259" s="86">
        <f t="shared" si="9"/>
      </c>
      <c r="O259" s="49"/>
    </row>
    <row r="260" spans="1:15" ht="15">
      <c r="A260" s="49"/>
      <c r="B260" s="79" t="s">
        <v>185</v>
      </c>
      <c r="C260" s="80" t="str">
        <f>IF(+C250&gt;"",C250&amp;" - "&amp;G251,"")</f>
        <v>Thomas Hallbäck - Vesa Vanhala</v>
      </c>
      <c r="D260" s="87"/>
      <c r="E260" s="81"/>
      <c r="F260" s="96">
        <v>-9</v>
      </c>
      <c r="G260" s="82">
        <v>9</v>
      </c>
      <c r="H260" s="82">
        <v>7</v>
      </c>
      <c r="I260" s="82">
        <v>-9</v>
      </c>
      <c r="J260" s="82">
        <v>3</v>
      </c>
      <c r="K260" s="83">
        <f>IF(ISBLANK(F260),"",COUNTIF(F260:J260,"&gt;=0"))</f>
        <v>3</v>
      </c>
      <c r="L260" s="84">
        <f>IF(ISBLANK(F260),"",(IF(LEFT(F260,1)="-",1,0)+IF(LEFT(G260,1)="-",1,0)+IF(LEFT(H260,1)="-",1,0)+IF(LEFT(I260,1)="-",1,0)+IF(LEFT(J260,1)="-",1,0)))</f>
        <v>2</v>
      </c>
      <c r="M260" s="85">
        <f t="shared" si="9"/>
        <v>1</v>
      </c>
      <c r="N260" s="86">
        <f t="shared" si="9"/>
      </c>
      <c r="O260" s="49"/>
    </row>
    <row r="261" spans="1:15" ht="15.75" thickBot="1">
      <c r="A261" s="49"/>
      <c r="B261" s="79" t="s">
        <v>186</v>
      </c>
      <c r="C261" s="80" t="str">
        <f>IF(+C251&gt;"",C251&amp;" - "&amp;G250,"")</f>
        <v>Anders Lundström - Matti Lappalainen</v>
      </c>
      <c r="D261" s="87"/>
      <c r="E261" s="81"/>
      <c r="F261" s="82"/>
      <c r="G261" s="82"/>
      <c r="H261" s="82"/>
      <c r="I261" s="82"/>
      <c r="J261" s="82"/>
      <c r="K261" s="83">
        <f>IF(ISBLANK(F261),"",COUNTIF(F261:J261,"&gt;=0"))</f>
      </c>
      <c r="L261" s="97">
        <f>IF(ISBLANK(F261),"",(IF(LEFT(F261,1)="-",1,0)+IF(LEFT(G261,1)="-",1,0)+IF(LEFT(H261,1)="-",1,0)+IF(LEFT(I261,1)="-",1,0)+IF(LEFT(J261,1)="-",1,0)))</f>
      </c>
      <c r="M261" s="85">
        <f t="shared" si="9"/>
      </c>
      <c r="N261" s="86">
        <f t="shared" si="9"/>
      </c>
      <c r="O261" s="49"/>
    </row>
    <row r="262" spans="1:15" ht="16.5" thickBot="1">
      <c r="A262" s="44"/>
      <c r="B262" s="46"/>
      <c r="C262" s="46"/>
      <c r="D262" s="46"/>
      <c r="E262" s="46"/>
      <c r="F262" s="46"/>
      <c r="G262" s="46"/>
      <c r="H262" s="46"/>
      <c r="I262" s="98" t="s">
        <v>187</v>
      </c>
      <c r="J262" s="99"/>
      <c r="K262" s="100">
        <f>IF(ISBLANK(D257),"",SUM(K257:K261))</f>
      </c>
      <c r="L262" s="100">
        <f>IF(ISBLANK(E257),"",SUM(L257:L261))</f>
      </c>
      <c r="M262" s="101">
        <f>IF(ISBLANK(F257),"",SUM(M257:M261))</f>
        <v>3</v>
      </c>
      <c r="N262" s="102">
        <f>IF(ISBLANK(F257),"",SUM(N257:N261))</f>
        <v>1</v>
      </c>
      <c r="O262" s="49"/>
    </row>
    <row r="263" spans="1:15" ht="15">
      <c r="A263" s="44"/>
      <c r="B263" s="103" t="s">
        <v>188</v>
      </c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56"/>
    </row>
    <row r="264" spans="1:15" ht="15">
      <c r="A264" s="44"/>
      <c r="B264" s="52" t="s">
        <v>189</v>
      </c>
      <c r="C264" s="52"/>
      <c r="D264" s="52" t="s">
        <v>190</v>
      </c>
      <c r="E264" s="104"/>
      <c r="F264" s="52"/>
      <c r="G264" s="52" t="s">
        <v>191</v>
      </c>
      <c r="H264" s="104"/>
      <c r="I264" s="52"/>
      <c r="J264" s="105" t="s">
        <v>192</v>
      </c>
      <c r="K264" s="10"/>
      <c r="L264" s="46"/>
      <c r="M264" s="46"/>
      <c r="N264" s="46"/>
      <c r="O264" s="56"/>
    </row>
    <row r="265" spans="1:15" ht="16.5" thickBot="1">
      <c r="A265" s="44"/>
      <c r="B265" s="46"/>
      <c r="C265" s="46"/>
      <c r="D265" s="46"/>
      <c r="E265" s="46"/>
      <c r="F265" s="46"/>
      <c r="G265" s="46"/>
      <c r="H265" s="46"/>
      <c r="I265" s="46"/>
      <c r="J265" s="124" t="str">
        <f>IF(M262=3,C249,IF(N262=3,G249,""))</f>
        <v>MBF</v>
      </c>
      <c r="K265" s="124"/>
      <c r="L265" s="124"/>
      <c r="M265" s="124"/>
      <c r="N265" s="115"/>
      <c r="O265" s="49"/>
    </row>
    <row r="266" spans="1:15" ht="18">
      <c r="A266" s="106"/>
      <c r="B266" s="107"/>
      <c r="C266" s="107"/>
      <c r="D266" s="107"/>
      <c r="E266" s="107"/>
      <c r="F266" s="107"/>
      <c r="G266" s="107"/>
      <c r="H266" s="107"/>
      <c r="I266" s="107"/>
      <c r="J266" s="108"/>
      <c r="K266" s="108"/>
      <c r="L266" s="108"/>
      <c r="M266" s="108"/>
      <c r="N266" s="108"/>
      <c r="O266" s="109"/>
    </row>
    <row r="271" spans="1:15" ht="15.75">
      <c r="A271" s="44"/>
      <c r="B271" s="10"/>
      <c r="C271" s="45" t="s">
        <v>151</v>
      </c>
      <c r="D271" s="46"/>
      <c r="E271" s="46"/>
      <c r="F271" s="10"/>
      <c r="G271" s="47" t="s">
        <v>152</v>
      </c>
      <c r="H271" s="48"/>
      <c r="I271" s="128" t="s">
        <v>112</v>
      </c>
      <c r="J271" s="128"/>
      <c r="K271" s="128"/>
      <c r="L271" s="128"/>
      <c r="M271" s="128"/>
      <c r="N271" s="116"/>
      <c r="O271" s="49"/>
    </row>
    <row r="272" spans="1:15" ht="20.25">
      <c r="A272" s="44"/>
      <c r="B272" s="50"/>
      <c r="C272" s="51" t="s">
        <v>153</v>
      </c>
      <c r="D272" s="46"/>
      <c r="E272" s="46"/>
      <c r="F272" s="10"/>
      <c r="G272" s="47" t="s">
        <v>154</v>
      </c>
      <c r="H272" s="48"/>
      <c r="I272" s="128" t="s">
        <v>93</v>
      </c>
      <c r="J272" s="128"/>
      <c r="K272" s="128"/>
      <c r="L272" s="128"/>
      <c r="M272" s="128"/>
      <c r="N272" s="116"/>
      <c r="O272" s="49"/>
    </row>
    <row r="273" spans="1:15" ht="15">
      <c r="A273" s="44"/>
      <c r="B273" s="46"/>
      <c r="C273" s="52" t="s">
        <v>155</v>
      </c>
      <c r="D273" s="46"/>
      <c r="E273" s="46"/>
      <c r="F273" s="46"/>
      <c r="G273" s="47" t="s">
        <v>156</v>
      </c>
      <c r="H273" s="53"/>
      <c r="I273" s="129" t="s">
        <v>227</v>
      </c>
      <c r="J273" s="129"/>
      <c r="K273" s="129"/>
      <c r="L273" s="129"/>
      <c r="M273" s="129"/>
      <c r="N273" s="117"/>
      <c r="O273" s="49"/>
    </row>
    <row r="274" spans="1:15" ht="15.75">
      <c r="A274" s="44"/>
      <c r="B274" s="46"/>
      <c r="C274" s="46"/>
      <c r="D274" s="46"/>
      <c r="E274" s="46"/>
      <c r="F274" s="46"/>
      <c r="G274" s="47" t="s">
        <v>157</v>
      </c>
      <c r="H274" s="48"/>
      <c r="I274" s="118">
        <v>40481</v>
      </c>
      <c r="J274" s="118"/>
      <c r="K274" s="118"/>
      <c r="L274" s="54" t="s">
        <v>158</v>
      </c>
      <c r="M274" s="130" t="s">
        <v>200</v>
      </c>
      <c r="N274" s="119"/>
      <c r="O274" s="49"/>
    </row>
    <row r="275" spans="1:15" ht="15">
      <c r="A275" s="44"/>
      <c r="B275" s="10"/>
      <c r="C275" s="55" t="s">
        <v>160</v>
      </c>
      <c r="D275" s="46"/>
      <c r="E275" s="46"/>
      <c r="F275" s="46"/>
      <c r="G275" s="55" t="s">
        <v>160</v>
      </c>
      <c r="H275" s="46"/>
      <c r="I275" s="46"/>
      <c r="J275" s="46"/>
      <c r="K275" s="46"/>
      <c r="L275" s="46"/>
      <c r="M275" s="46"/>
      <c r="N275" s="46"/>
      <c r="O275" s="56"/>
    </row>
    <row r="276" spans="1:15" ht="15.75">
      <c r="A276" s="49"/>
      <c r="B276" s="58" t="s">
        <v>161</v>
      </c>
      <c r="C276" s="125" t="s">
        <v>22</v>
      </c>
      <c r="D276" s="126"/>
      <c r="E276" s="59"/>
      <c r="F276" s="60" t="s">
        <v>162</v>
      </c>
      <c r="G276" s="125" t="s">
        <v>4</v>
      </c>
      <c r="H276" s="127"/>
      <c r="I276" s="127"/>
      <c r="J276" s="127"/>
      <c r="K276" s="127"/>
      <c r="L276" s="127"/>
      <c r="M276" s="127"/>
      <c r="N276" s="126"/>
      <c r="O276" s="49"/>
    </row>
    <row r="277" spans="1:15" ht="15">
      <c r="A277" s="49"/>
      <c r="B277" s="61" t="s">
        <v>163</v>
      </c>
      <c r="C277" s="121" t="s">
        <v>222</v>
      </c>
      <c r="D277" s="122"/>
      <c r="E277" s="62"/>
      <c r="F277" s="63" t="s">
        <v>165</v>
      </c>
      <c r="G277" s="121" t="s">
        <v>224</v>
      </c>
      <c r="H277" s="123"/>
      <c r="I277" s="123"/>
      <c r="J277" s="123"/>
      <c r="K277" s="123"/>
      <c r="L277" s="123"/>
      <c r="M277" s="123"/>
      <c r="N277" s="122"/>
      <c r="O277" s="49"/>
    </row>
    <row r="278" spans="1:15" ht="15">
      <c r="A278" s="49"/>
      <c r="B278" s="64" t="s">
        <v>167</v>
      </c>
      <c r="C278" s="121" t="s">
        <v>223</v>
      </c>
      <c r="D278" s="122"/>
      <c r="E278" s="62"/>
      <c r="F278" s="65" t="s">
        <v>169</v>
      </c>
      <c r="G278" s="121" t="s">
        <v>225</v>
      </c>
      <c r="H278" s="123"/>
      <c r="I278" s="123"/>
      <c r="J278" s="123"/>
      <c r="K278" s="123"/>
      <c r="L278" s="123"/>
      <c r="M278" s="123"/>
      <c r="N278" s="122"/>
      <c r="O278" s="49"/>
    </row>
    <row r="279" spans="1:15" ht="15">
      <c r="A279" s="44"/>
      <c r="B279" s="66" t="s">
        <v>171</v>
      </c>
      <c r="C279" s="67"/>
      <c r="D279" s="68"/>
      <c r="E279" s="69"/>
      <c r="F279" s="66" t="s">
        <v>171</v>
      </c>
      <c r="G279" s="70"/>
      <c r="H279" s="70"/>
      <c r="I279" s="70"/>
      <c r="J279" s="70"/>
      <c r="K279" s="70"/>
      <c r="L279" s="70"/>
      <c r="M279" s="70"/>
      <c r="N279" s="70"/>
      <c r="O279" s="56"/>
    </row>
    <row r="280" spans="1:15" ht="15">
      <c r="A280" s="49"/>
      <c r="B280" s="61"/>
      <c r="C280" s="121" t="s">
        <v>222</v>
      </c>
      <c r="D280" s="122"/>
      <c r="E280" s="62"/>
      <c r="F280" s="63"/>
      <c r="G280" s="121" t="s">
        <v>224</v>
      </c>
      <c r="H280" s="123"/>
      <c r="I280" s="123"/>
      <c r="J280" s="123"/>
      <c r="K280" s="123"/>
      <c r="L280" s="123"/>
      <c r="M280" s="123"/>
      <c r="N280" s="122"/>
      <c r="O280" s="49"/>
    </row>
    <row r="281" spans="1:15" ht="15">
      <c r="A281" s="49"/>
      <c r="B281" s="71"/>
      <c r="C281" s="121" t="s">
        <v>223</v>
      </c>
      <c r="D281" s="122"/>
      <c r="E281" s="62"/>
      <c r="F281" s="72"/>
      <c r="G281" s="121" t="s">
        <v>225</v>
      </c>
      <c r="H281" s="123"/>
      <c r="I281" s="123"/>
      <c r="J281" s="123"/>
      <c r="K281" s="123"/>
      <c r="L281" s="123"/>
      <c r="M281" s="123"/>
      <c r="N281" s="122"/>
      <c r="O281" s="49"/>
    </row>
    <row r="282" spans="1:15" ht="15.75">
      <c r="A282" s="44"/>
      <c r="B282" s="46"/>
      <c r="C282" s="46"/>
      <c r="D282" s="46"/>
      <c r="E282" s="46"/>
      <c r="F282" s="55" t="s">
        <v>172</v>
      </c>
      <c r="G282" s="73"/>
      <c r="H282" s="73"/>
      <c r="I282" s="73"/>
      <c r="J282" s="46"/>
      <c r="K282" s="46"/>
      <c r="L282" s="46"/>
      <c r="M282" s="74"/>
      <c r="N282" s="10"/>
      <c r="O282" s="56"/>
    </row>
    <row r="283" spans="1:15" ht="15">
      <c r="A283" s="44"/>
      <c r="B283" s="45" t="s">
        <v>173</v>
      </c>
      <c r="C283" s="46"/>
      <c r="D283" s="46"/>
      <c r="E283" s="46"/>
      <c r="F283" s="75" t="s">
        <v>174</v>
      </c>
      <c r="G283" s="75" t="s">
        <v>175</v>
      </c>
      <c r="H283" s="75" t="s">
        <v>176</v>
      </c>
      <c r="I283" s="75" t="s">
        <v>177</v>
      </c>
      <c r="J283" s="75" t="s">
        <v>178</v>
      </c>
      <c r="K283" s="76" t="s">
        <v>179</v>
      </c>
      <c r="L283" s="77"/>
      <c r="M283" s="78" t="s">
        <v>180</v>
      </c>
      <c r="N283" s="78" t="s">
        <v>181</v>
      </c>
      <c r="O283" s="49"/>
    </row>
    <row r="284" spans="1:15" ht="15">
      <c r="A284" s="49"/>
      <c r="B284" s="79" t="s">
        <v>182</v>
      </c>
      <c r="C284" s="80" t="str">
        <f>IF(C277&gt;"",C277&amp;" - "&amp;G277,"")</f>
        <v>Håkan Nyberg  - Vesa Bäckman</v>
      </c>
      <c r="D284" s="80"/>
      <c r="E284" s="81"/>
      <c r="F284" s="82">
        <v>9</v>
      </c>
      <c r="G284" s="82">
        <v>5</v>
      </c>
      <c r="H284" s="82">
        <v>-5</v>
      </c>
      <c r="I284" s="82">
        <v>8</v>
      </c>
      <c r="J284" s="82"/>
      <c r="K284" s="83">
        <f>IF(ISBLANK(F284),"",COUNTIF(F284:J284,"&gt;=0"))</f>
        <v>3</v>
      </c>
      <c r="L284" s="84">
        <f>IF(ISBLANK(F284),"",(IF(LEFT(F284,1)="-",1,0)+IF(LEFT(G284,1)="-",1,0)+IF(LEFT(H284,1)="-",1,0)+IF(LEFT(I284,1)="-",1,0)+IF(LEFT(J284,1)="-",1,0)))</f>
        <v>1</v>
      </c>
      <c r="M284" s="85">
        <f aca="true" t="shared" si="10" ref="M284:N288">IF(K284=3,1,"")</f>
        <v>1</v>
      </c>
      <c r="N284" s="86">
        <f t="shared" si="10"/>
      </c>
      <c r="O284" s="49"/>
    </row>
    <row r="285" spans="1:15" ht="15">
      <c r="A285" s="49"/>
      <c r="B285" s="79" t="s">
        <v>183</v>
      </c>
      <c r="C285" s="80" t="str">
        <f>IF(C278&gt;"",C278&amp;" - "&amp;G278,"")</f>
        <v>Terho Pitkänen - Yan Zhuo Ping </v>
      </c>
      <c r="D285" s="87"/>
      <c r="E285" s="81"/>
      <c r="F285" s="88">
        <v>-1</v>
      </c>
      <c r="G285" s="82">
        <v>-5</v>
      </c>
      <c r="H285" s="82">
        <v>-6</v>
      </c>
      <c r="I285" s="82"/>
      <c r="J285" s="82"/>
      <c r="K285" s="83">
        <f>IF(ISBLANK(F285),"",COUNTIF(F285:J285,"&gt;=0"))</f>
        <v>0</v>
      </c>
      <c r="L285" s="84">
        <f>IF(ISBLANK(F285),"",(IF(LEFT(F285,1)="-",1,0)+IF(LEFT(G285,1)="-",1,0)+IF(LEFT(H285,1)="-",1,0)+IF(LEFT(I285,1)="-",1,0)+IF(LEFT(J285,1)="-",1,0)))</f>
        <v>3</v>
      </c>
      <c r="M285" s="85">
        <f t="shared" si="10"/>
      </c>
      <c r="N285" s="86">
        <f t="shared" si="10"/>
        <v>1</v>
      </c>
      <c r="O285" s="49"/>
    </row>
    <row r="286" spans="1:15" ht="15">
      <c r="A286" s="49"/>
      <c r="B286" s="89" t="s">
        <v>184</v>
      </c>
      <c r="C286" s="90" t="str">
        <f>IF(C280&gt;"",C280&amp;" / "&amp;C281,"")</f>
        <v>Håkan Nyberg  / Terho Pitkänen</v>
      </c>
      <c r="D286" s="91" t="str">
        <f>IF(G280&gt;"",G280&amp;" / "&amp;G281,"")</f>
        <v>Vesa Bäckman / Yan Zhuo Ping </v>
      </c>
      <c r="E286" s="92"/>
      <c r="F286" s="93">
        <v>10</v>
      </c>
      <c r="G286" s="94">
        <v>2</v>
      </c>
      <c r="H286" s="95">
        <v>5</v>
      </c>
      <c r="I286" s="95"/>
      <c r="J286" s="95"/>
      <c r="K286" s="83">
        <f>IF(ISBLANK(F286),"",COUNTIF(F286:J286,"&gt;=0"))</f>
        <v>3</v>
      </c>
      <c r="L286" s="84">
        <f>IF(ISBLANK(F286),"",(IF(LEFT(F286,1)="-",1,0)+IF(LEFT(G286,1)="-",1,0)+IF(LEFT(H286,1)="-",1,0)+IF(LEFT(I286,1)="-",1,0)+IF(LEFT(J286,1)="-",1,0)))</f>
        <v>0</v>
      </c>
      <c r="M286" s="85">
        <f t="shared" si="10"/>
        <v>1</v>
      </c>
      <c r="N286" s="86">
        <f t="shared" si="10"/>
      </c>
      <c r="O286" s="49"/>
    </row>
    <row r="287" spans="1:15" ht="15">
      <c r="A287" s="49"/>
      <c r="B287" s="79" t="s">
        <v>185</v>
      </c>
      <c r="C287" s="80" t="str">
        <f>IF(+C277&gt;"",C277&amp;" - "&amp;G278,"")</f>
        <v>Håkan Nyberg  - Yan Zhuo Ping </v>
      </c>
      <c r="D287" s="87"/>
      <c r="E287" s="81"/>
      <c r="F287" s="96">
        <v>-2</v>
      </c>
      <c r="G287" s="82">
        <v>-3</v>
      </c>
      <c r="H287" s="82">
        <v>-4</v>
      </c>
      <c r="I287" s="82"/>
      <c r="J287" s="82"/>
      <c r="K287" s="83">
        <f>IF(ISBLANK(F287),"",COUNTIF(F287:J287,"&gt;=0"))</f>
        <v>0</v>
      </c>
      <c r="L287" s="84">
        <f>IF(ISBLANK(F287),"",(IF(LEFT(F287,1)="-",1,0)+IF(LEFT(G287,1)="-",1,0)+IF(LEFT(H287,1)="-",1,0)+IF(LEFT(I287,1)="-",1,0)+IF(LEFT(J287,1)="-",1,0)))</f>
        <v>3</v>
      </c>
      <c r="M287" s="85">
        <f t="shared" si="10"/>
      </c>
      <c r="N287" s="86">
        <f t="shared" si="10"/>
        <v>1</v>
      </c>
      <c r="O287" s="49"/>
    </row>
    <row r="288" spans="1:15" ht="15.75" thickBot="1">
      <c r="A288" s="49"/>
      <c r="B288" s="79" t="s">
        <v>186</v>
      </c>
      <c r="C288" s="80" t="str">
        <f>IF(+C278&gt;"",C278&amp;" - "&amp;G277,"")</f>
        <v>Terho Pitkänen - Vesa Bäckman</v>
      </c>
      <c r="D288" s="87"/>
      <c r="E288" s="81"/>
      <c r="F288" s="82">
        <v>11</v>
      </c>
      <c r="G288" s="82">
        <v>7</v>
      </c>
      <c r="H288" s="82">
        <v>-7</v>
      </c>
      <c r="I288" s="82">
        <v>-6</v>
      </c>
      <c r="J288" s="82">
        <v>10</v>
      </c>
      <c r="K288" s="83">
        <f>IF(ISBLANK(F288),"",COUNTIF(F288:J288,"&gt;=0"))</f>
        <v>3</v>
      </c>
      <c r="L288" s="97">
        <f>IF(ISBLANK(F288),"",(IF(LEFT(F288,1)="-",1,0)+IF(LEFT(G288,1)="-",1,0)+IF(LEFT(H288,1)="-",1,0)+IF(LEFT(I288,1)="-",1,0)+IF(LEFT(J288,1)="-",1,0)))</f>
        <v>2</v>
      </c>
      <c r="M288" s="85">
        <f t="shared" si="10"/>
        <v>1</v>
      </c>
      <c r="N288" s="86">
        <f t="shared" si="10"/>
      </c>
      <c r="O288" s="49"/>
    </row>
    <row r="289" spans="1:15" ht="16.5" thickBot="1">
      <c r="A289" s="44"/>
      <c r="B289" s="46"/>
      <c r="C289" s="46"/>
      <c r="D289" s="46"/>
      <c r="E289" s="46"/>
      <c r="F289" s="46"/>
      <c r="G289" s="46"/>
      <c r="H289" s="46"/>
      <c r="I289" s="98" t="s">
        <v>187</v>
      </c>
      <c r="J289" s="99"/>
      <c r="K289" s="100">
        <f>IF(ISBLANK(D284),"",SUM(K284:K288))</f>
      </c>
      <c r="L289" s="100">
        <f>IF(ISBLANK(E284),"",SUM(L284:L288))</f>
      </c>
      <c r="M289" s="101">
        <f>IF(ISBLANK(F284),"",SUM(M284:M288))</f>
        <v>3</v>
      </c>
      <c r="N289" s="102">
        <f>IF(ISBLANK(F284),"",SUM(N284:N288))</f>
        <v>2</v>
      </c>
      <c r="O289" s="49"/>
    </row>
    <row r="290" spans="1:15" ht="15">
      <c r="A290" s="44"/>
      <c r="B290" s="103" t="s">
        <v>188</v>
      </c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56"/>
    </row>
    <row r="291" spans="1:15" ht="15">
      <c r="A291" s="44"/>
      <c r="B291" s="52" t="s">
        <v>189</v>
      </c>
      <c r="C291" s="52"/>
      <c r="D291" s="52" t="s">
        <v>190</v>
      </c>
      <c r="E291" s="104"/>
      <c r="F291" s="52"/>
      <c r="G291" s="52" t="s">
        <v>191</v>
      </c>
      <c r="H291" s="104"/>
      <c r="I291" s="52"/>
      <c r="J291" s="105" t="s">
        <v>192</v>
      </c>
      <c r="K291" s="10"/>
      <c r="L291" s="46"/>
      <c r="M291" s="46"/>
      <c r="N291" s="46"/>
      <c r="O291" s="56"/>
    </row>
    <row r="292" spans="1:15" ht="16.5" thickBot="1">
      <c r="A292" s="44"/>
      <c r="B292" s="46"/>
      <c r="C292" s="46"/>
      <c r="D292" s="46"/>
      <c r="E292" s="46"/>
      <c r="F292" s="46"/>
      <c r="G292" s="46"/>
      <c r="H292" s="46"/>
      <c r="I292" s="46"/>
      <c r="J292" s="124" t="str">
        <f>IF(M289=3,C276,IF(N289=3,G276,""))</f>
        <v>Wega 1</v>
      </c>
      <c r="K292" s="124"/>
      <c r="L292" s="124"/>
      <c r="M292" s="124"/>
      <c r="N292" s="115"/>
      <c r="O292" s="49"/>
    </row>
    <row r="293" spans="1:15" ht="18">
      <c r="A293" s="106"/>
      <c r="B293" s="107"/>
      <c r="C293" s="107"/>
      <c r="D293" s="107"/>
      <c r="E293" s="107"/>
      <c r="F293" s="107"/>
      <c r="G293" s="107"/>
      <c r="H293" s="107"/>
      <c r="I293" s="107"/>
      <c r="J293" s="108"/>
      <c r="K293" s="108"/>
      <c r="L293" s="108"/>
      <c r="M293" s="108"/>
      <c r="N293" s="108"/>
      <c r="O293" s="109"/>
    </row>
    <row r="296" spans="1:15" ht="15.75">
      <c r="A296" s="44"/>
      <c r="B296" s="10"/>
      <c r="C296" s="45" t="s">
        <v>151</v>
      </c>
      <c r="D296" s="46"/>
      <c r="E296" s="46"/>
      <c r="F296" s="10"/>
      <c r="G296" s="47" t="s">
        <v>152</v>
      </c>
      <c r="H296" s="48"/>
      <c r="I296" s="128" t="s">
        <v>112</v>
      </c>
      <c r="J296" s="128"/>
      <c r="K296" s="128"/>
      <c r="L296" s="128"/>
      <c r="M296" s="128"/>
      <c r="N296" s="116"/>
      <c r="O296" s="49"/>
    </row>
    <row r="297" spans="1:15" ht="20.25">
      <c r="A297" s="44"/>
      <c r="B297" s="50"/>
      <c r="C297" s="51" t="s">
        <v>153</v>
      </c>
      <c r="D297" s="46"/>
      <c r="E297" s="46"/>
      <c r="F297" s="10"/>
      <c r="G297" s="47" t="s">
        <v>154</v>
      </c>
      <c r="H297" s="48"/>
      <c r="I297" s="128" t="s">
        <v>93</v>
      </c>
      <c r="J297" s="128"/>
      <c r="K297" s="128"/>
      <c r="L297" s="128"/>
      <c r="M297" s="128"/>
      <c r="N297" s="116"/>
      <c r="O297" s="49"/>
    </row>
    <row r="298" spans="1:15" ht="15">
      <c r="A298" s="44"/>
      <c r="B298" s="46"/>
      <c r="C298" s="52" t="s">
        <v>155</v>
      </c>
      <c r="D298" s="46"/>
      <c r="E298" s="46"/>
      <c r="F298" s="46"/>
      <c r="G298" s="47" t="s">
        <v>156</v>
      </c>
      <c r="H298" s="53"/>
      <c r="I298" s="129" t="s">
        <v>228</v>
      </c>
      <c r="J298" s="129"/>
      <c r="K298" s="129"/>
      <c r="L298" s="129"/>
      <c r="M298" s="129"/>
      <c r="N298" s="117"/>
      <c r="O298" s="49"/>
    </row>
    <row r="299" spans="1:15" ht="15.75">
      <c r="A299" s="44"/>
      <c r="B299" s="46"/>
      <c r="C299" s="46"/>
      <c r="D299" s="46"/>
      <c r="E299" s="46"/>
      <c r="F299" s="46"/>
      <c r="G299" s="47" t="s">
        <v>157</v>
      </c>
      <c r="H299" s="48"/>
      <c r="I299" s="118">
        <v>40481</v>
      </c>
      <c r="J299" s="118"/>
      <c r="K299" s="118"/>
      <c r="L299" s="54" t="s">
        <v>158</v>
      </c>
      <c r="M299" s="130" t="s">
        <v>200</v>
      </c>
      <c r="N299" s="119"/>
      <c r="O299" s="49"/>
    </row>
    <row r="300" spans="1:15" ht="15">
      <c r="A300" s="44"/>
      <c r="B300" s="10"/>
      <c r="C300" s="55" t="s">
        <v>160</v>
      </c>
      <c r="D300" s="46"/>
      <c r="E300" s="46"/>
      <c r="F300" s="46"/>
      <c r="G300" s="55" t="s">
        <v>160</v>
      </c>
      <c r="H300" s="46"/>
      <c r="I300" s="46"/>
      <c r="J300" s="46"/>
      <c r="K300" s="46"/>
      <c r="L300" s="46"/>
      <c r="M300" s="46"/>
      <c r="N300" s="46"/>
      <c r="O300" s="56"/>
    </row>
    <row r="301" spans="1:15" ht="15.75">
      <c r="A301" s="49"/>
      <c r="B301" s="58" t="s">
        <v>161</v>
      </c>
      <c r="C301" s="125" t="s">
        <v>7</v>
      </c>
      <c r="D301" s="126"/>
      <c r="E301" s="59"/>
      <c r="F301" s="60" t="s">
        <v>162</v>
      </c>
      <c r="G301" s="125" t="s">
        <v>22</v>
      </c>
      <c r="H301" s="127"/>
      <c r="I301" s="127"/>
      <c r="J301" s="127"/>
      <c r="K301" s="127"/>
      <c r="L301" s="127"/>
      <c r="M301" s="127"/>
      <c r="N301" s="126"/>
      <c r="O301" s="49"/>
    </row>
    <row r="302" spans="1:15" ht="15">
      <c r="A302" s="49"/>
      <c r="B302" s="61" t="s">
        <v>163</v>
      </c>
      <c r="C302" s="121" t="s">
        <v>168</v>
      </c>
      <c r="D302" s="122"/>
      <c r="E302" s="62"/>
      <c r="F302" s="63" t="s">
        <v>165</v>
      </c>
      <c r="G302" s="121" t="s">
        <v>194</v>
      </c>
      <c r="H302" s="123"/>
      <c r="I302" s="123"/>
      <c r="J302" s="123"/>
      <c r="K302" s="123"/>
      <c r="L302" s="123"/>
      <c r="M302" s="123"/>
      <c r="N302" s="122"/>
      <c r="O302" s="49"/>
    </row>
    <row r="303" spans="1:15" ht="15">
      <c r="A303" s="49"/>
      <c r="B303" s="64" t="s">
        <v>167</v>
      </c>
      <c r="C303" s="121" t="s">
        <v>221</v>
      </c>
      <c r="D303" s="122"/>
      <c r="E303" s="62"/>
      <c r="F303" s="65" t="s">
        <v>169</v>
      </c>
      <c r="G303" s="121" t="s">
        <v>229</v>
      </c>
      <c r="H303" s="123"/>
      <c r="I303" s="123"/>
      <c r="J303" s="123"/>
      <c r="K303" s="123"/>
      <c r="L303" s="123"/>
      <c r="M303" s="123"/>
      <c r="N303" s="122"/>
      <c r="O303" s="49"/>
    </row>
    <row r="304" spans="1:15" ht="15">
      <c r="A304" s="44"/>
      <c r="B304" s="66" t="s">
        <v>171</v>
      </c>
      <c r="C304" s="67"/>
      <c r="D304" s="68"/>
      <c r="E304" s="69"/>
      <c r="F304" s="66" t="s">
        <v>171</v>
      </c>
      <c r="G304" s="70"/>
      <c r="H304" s="70"/>
      <c r="I304" s="70"/>
      <c r="J304" s="70"/>
      <c r="K304" s="70"/>
      <c r="L304" s="70"/>
      <c r="M304" s="70"/>
      <c r="N304" s="70"/>
      <c r="O304" s="56"/>
    </row>
    <row r="305" spans="1:15" ht="15">
      <c r="A305" s="49"/>
      <c r="B305" s="61"/>
      <c r="C305" s="121" t="s">
        <v>168</v>
      </c>
      <c r="D305" s="122"/>
      <c r="E305" s="62"/>
      <c r="F305" s="63"/>
      <c r="G305" s="121" t="s">
        <v>194</v>
      </c>
      <c r="H305" s="123"/>
      <c r="I305" s="123"/>
      <c r="J305" s="123"/>
      <c r="K305" s="123"/>
      <c r="L305" s="123"/>
      <c r="M305" s="123"/>
      <c r="N305" s="122"/>
      <c r="O305" s="49"/>
    </row>
    <row r="306" spans="1:15" ht="15">
      <c r="A306" s="49"/>
      <c r="B306" s="71"/>
      <c r="C306" s="121" t="s">
        <v>221</v>
      </c>
      <c r="D306" s="122"/>
      <c r="E306" s="62"/>
      <c r="F306" s="72"/>
      <c r="G306" s="121" t="s">
        <v>229</v>
      </c>
      <c r="H306" s="123"/>
      <c r="I306" s="123"/>
      <c r="J306" s="123"/>
      <c r="K306" s="123"/>
      <c r="L306" s="123"/>
      <c r="M306" s="123"/>
      <c r="N306" s="122"/>
      <c r="O306" s="49"/>
    </row>
    <row r="307" spans="1:15" ht="15.75">
      <c r="A307" s="44"/>
      <c r="B307" s="46"/>
      <c r="C307" s="46"/>
      <c r="D307" s="46"/>
      <c r="E307" s="46"/>
      <c r="F307" s="55" t="s">
        <v>172</v>
      </c>
      <c r="G307" s="73"/>
      <c r="H307" s="73"/>
      <c r="I307" s="73"/>
      <c r="J307" s="46"/>
      <c r="K307" s="46"/>
      <c r="L307" s="46"/>
      <c r="M307" s="74"/>
      <c r="N307" s="10"/>
      <c r="O307" s="56"/>
    </row>
    <row r="308" spans="1:15" ht="15">
      <c r="A308" s="44"/>
      <c r="B308" s="45" t="s">
        <v>173</v>
      </c>
      <c r="C308" s="46"/>
      <c r="D308" s="46"/>
      <c r="E308" s="46"/>
      <c r="F308" s="75" t="s">
        <v>174</v>
      </c>
      <c r="G308" s="75" t="s">
        <v>175</v>
      </c>
      <c r="H308" s="75" t="s">
        <v>176</v>
      </c>
      <c r="I308" s="75" t="s">
        <v>177</v>
      </c>
      <c r="J308" s="75" t="s">
        <v>178</v>
      </c>
      <c r="K308" s="76" t="s">
        <v>179</v>
      </c>
      <c r="L308" s="77"/>
      <c r="M308" s="78" t="s">
        <v>180</v>
      </c>
      <c r="N308" s="78" t="s">
        <v>181</v>
      </c>
      <c r="O308" s="49"/>
    </row>
    <row r="309" spans="1:15" ht="15">
      <c r="A309" s="49"/>
      <c r="B309" s="79" t="s">
        <v>182</v>
      </c>
      <c r="C309" s="80" t="str">
        <f>IF(C302&gt;"",C302&amp;" - "&amp;G302,"")</f>
        <v>Anders Lundström - Terho Pitkänen </v>
      </c>
      <c r="D309" s="80"/>
      <c r="E309" s="81"/>
      <c r="F309" s="82">
        <v>4</v>
      </c>
      <c r="G309" s="82">
        <v>9</v>
      </c>
      <c r="H309" s="82">
        <v>5</v>
      </c>
      <c r="I309" s="82"/>
      <c r="J309" s="82"/>
      <c r="K309" s="83">
        <f>IF(ISBLANK(F309),"",COUNTIF(F309:J309,"&gt;=0"))</f>
        <v>3</v>
      </c>
      <c r="L309" s="84">
        <f>IF(ISBLANK(F309),"",(IF(LEFT(F309,1)="-",1,0)+IF(LEFT(G309,1)="-",1,0)+IF(LEFT(H309,1)="-",1,0)+IF(LEFT(I309,1)="-",1,0)+IF(LEFT(J309,1)="-",1,0)))</f>
        <v>0</v>
      </c>
      <c r="M309" s="85">
        <f aca="true" t="shared" si="11" ref="M309:N313">IF(K309=3,1,"")</f>
        <v>1</v>
      </c>
      <c r="N309" s="86">
        <f t="shared" si="11"/>
      </c>
      <c r="O309" s="49"/>
    </row>
    <row r="310" spans="1:15" ht="15">
      <c r="A310" s="49"/>
      <c r="B310" s="79" t="s">
        <v>183</v>
      </c>
      <c r="C310" s="80" t="str">
        <f>IF(C303&gt;"",C303&amp;" - "&amp;G303,"")</f>
        <v>Thomas Hallbäck - Håkan Nyberg</v>
      </c>
      <c r="D310" s="87"/>
      <c r="E310" s="81"/>
      <c r="F310" s="88">
        <v>6</v>
      </c>
      <c r="G310" s="82">
        <v>11</v>
      </c>
      <c r="H310" s="82">
        <v>-7</v>
      </c>
      <c r="I310" s="82">
        <v>-7</v>
      </c>
      <c r="J310" s="82">
        <v>-11</v>
      </c>
      <c r="K310" s="83">
        <f>IF(ISBLANK(F310),"",COUNTIF(F310:J310,"&gt;=0"))</f>
        <v>2</v>
      </c>
      <c r="L310" s="84">
        <f>IF(ISBLANK(F310),"",(IF(LEFT(F310,1)="-",1,0)+IF(LEFT(G310,1)="-",1,0)+IF(LEFT(H310,1)="-",1,0)+IF(LEFT(I310,1)="-",1,0)+IF(LEFT(J310,1)="-",1,0)))</f>
        <v>3</v>
      </c>
      <c r="M310" s="85">
        <f t="shared" si="11"/>
      </c>
      <c r="N310" s="86">
        <f t="shared" si="11"/>
        <v>1</v>
      </c>
      <c r="O310" s="49"/>
    </row>
    <row r="311" spans="1:15" ht="15">
      <c r="A311" s="49"/>
      <c r="B311" s="89" t="s">
        <v>184</v>
      </c>
      <c r="C311" s="90" t="str">
        <f>IF(C305&gt;"",C305&amp;" / "&amp;C306,"")</f>
        <v>Anders Lundström / Thomas Hallbäck</v>
      </c>
      <c r="D311" s="91" t="str">
        <f>IF(G305&gt;"",G305&amp;" / "&amp;G306,"")</f>
        <v>Terho Pitkänen  / Håkan Nyberg</v>
      </c>
      <c r="E311" s="92"/>
      <c r="F311" s="93">
        <v>-8</v>
      </c>
      <c r="G311" s="94">
        <v>3</v>
      </c>
      <c r="H311" s="95">
        <v>12</v>
      </c>
      <c r="I311" s="95">
        <v>5</v>
      </c>
      <c r="J311" s="95"/>
      <c r="K311" s="83">
        <f>IF(ISBLANK(F311),"",COUNTIF(F311:J311,"&gt;=0"))</f>
        <v>3</v>
      </c>
      <c r="L311" s="84">
        <f>IF(ISBLANK(F311),"",(IF(LEFT(F311,1)="-",1,0)+IF(LEFT(G311,1)="-",1,0)+IF(LEFT(H311,1)="-",1,0)+IF(LEFT(I311,1)="-",1,0)+IF(LEFT(J311,1)="-",1,0)))</f>
        <v>1</v>
      </c>
      <c r="M311" s="85">
        <f t="shared" si="11"/>
        <v>1</v>
      </c>
      <c r="N311" s="86">
        <f t="shared" si="11"/>
      </c>
      <c r="O311" s="49"/>
    </row>
    <row r="312" spans="1:15" ht="15">
      <c r="A312" s="49"/>
      <c r="B312" s="79" t="s">
        <v>185</v>
      </c>
      <c r="C312" s="80" t="str">
        <f>IF(+C302&gt;"",C302&amp;" - "&amp;G303,"")</f>
        <v>Anders Lundström - Håkan Nyberg</v>
      </c>
      <c r="D312" s="87"/>
      <c r="E312" s="81"/>
      <c r="F312" s="96">
        <v>7</v>
      </c>
      <c r="G312" s="82">
        <v>9</v>
      </c>
      <c r="H312" s="82">
        <v>-13</v>
      </c>
      <c r="I312" s="82">
        <v>-9</v>
      </c>
      <c r="J312" s="82">
        <v>7</v>
      </c>
      <c r="K312" s="83">
        <f>IF(ISBLANK(F312),"",COUNTIF(F312:J312,"&gt;=0"))</f>
        <v>3</v>
      </c>
      <c r="L312" s="84">
        <f>IF(ISBLANK(F312),"",(IF(LEFT(F312,1)="-",1,0)+IF(LEFT(G312,1)="-",1,0)+IF(LEFT(H312,1)="-",1,0)+IF(LEFT(I312,1)="-",1,0)+IF(LEFT(J312,1)="-",1,0)))</f>
        <v>2</v>
      </c>
      <c r="M312" s="85">
        <f t="shared" si="11"/>
        <v>1</v>
      </c>
      <c r="N312" s="86">
        <f t="shared" si="11"/>
      </c>
      <c r="O312" s="49"/>
    </row>
    <row r="313" spans="1:15" ht="15.75" thickBot="1">
      <c r="A313" s="49"/>
      <c r="B313" s="79" t="s">
        <v>186</v>
      </c>
      <c r="C313" s="80" t="str">
        <f>IF(+C303&gt;"",C303&amp;" - "&amp;G302,"")</f>
        <v>Thomas Hallbäck - Terho Pitkänen </v>
      </c>
      <c r="D313" s="87"/>
      <c r="E313" s="81"/>
      <c r="F313" s="82"/>
      <c r="G313" s="82"/>
      <c r="H313" s="82"/>
      <c r="I313" s="82"/>
      <c r="J313" s="82"/>
      <c r="K313" s="83">
        <f>IF(ISBLANK(F313),"",COUNTIF(F313:J313,"&gt;=0"))</f>
      </c>
      <c r="L313" s="97">
        <f>IF(ISBLANK(F313),"",(IF(LEFT(F313,1)="-",1,0)+IF(LEFT(G313,1)="-",1,0)+IF(LEFT(H313,1)="-",1,0)+IF(LEFT(I313,1)="-",1,0)+IF(LEFT(J313,1)="-",1,0)))</f>
      </c>
      <c r="M313" s="85">
        <f t="shared" si="11"/>
      </c>
      <c r="N313" s="86">
        <f t="shared" si="11"/>
      </c>
      <c r="O313" s="49"/>
    </row>
    <row r="314" spans="1:15" ht="16.5" thickBot="1">
      <c r="A314" s="44"/>
      <c r="B314" s="46"/>
      <c r="C314" s="46"/>
      <c r="D314" s="46"/>
      <c r="E314" s="46"/>
      <c r="F314" s="46"/>
      <c r="G314" s="46"/>
      <c r="H314" s="46"/>
      <c r="I314" s="98" t="s">
        <v>187</v>
      </c>
      <c r="J314" s="99"/>
      <c r="K314" s="100">
        <f>IF(ISBLANK(D309),"",SUM(K309:K313))</f>
      </c>
      <c r="L314" s="100">
        <f>IF(ISBLANK(E309),"",SUM(L309:L313))</f>
      </c>
      <c r="M314" s="101">
        <f>IF(ISBLANK(F309),"",SUM(M309:M313))</f>
        <v>3</v>
      </c>
      <c r="N314" s="102">
        <f>IF(ISBLANK(F309),"",SUM(N309:N313))</f>
        <v>1</v>
      </c>
      <c r="O314" s="49"/>
    </row>
    <row r="315" spans="1:15" ht="15">
      <c r="A315" s="44"/>
      <c r="B315" s="103" t="s">
        <v>188</v>
      </c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56"/>
    </row>
    <row r="316" spans="1:15" ht="15">
      <c r="A316" s="44"/>
      <c r="B316" s="52" t="s">
        <v>189</v>
      </c>
      <c r="C316" s="52"/>
      <c r="D316" s="52" t="s">
        <v>190</v>
      </c>
      <c r="E316" s="104"/>
      <c r="F316" s="52"/>
      <c r="G316" s="52" t="s">
        <v>191</v>
      </c>
      <c r="H316" s="104"/>
      <c r="I316" s="52"/>
      <c r="J316" s="105" t="s">
        <v>192</v>
      </c>
      <c r="K316" s="10"/>
      <c r="L316" s="46"/>
      <c r="M316" s="46"/>
      <c r="N316" s="46"/>
      <c r="O316" s="56"/>
    </row>
    <row r="317" spans="1:15" ht="16.5" thickBot="1">
      <c r="A317" s="44"/>
      <c r="B317" s="46"/>
      <c r="C317" s="46"/>
      <c r="D317" s="46"/>
      <c r="E317" s="46"/>
      <c r="F317" s="46"/>
      <c r="G317" s="46"/>
      <c r="H317" s="46"/>
      <c r="I317" s="46"/>
      <c r="J317" s="124" t="str">
        <f>IF(M314=3,C301,IF(N314=3,G301,""))</f>
        <v>MBF</v>
      </c>
      <c r="K317" s="124"/>
      <c r="L317" s="124"/>
      <c r="M317" s="124"/>
      <c r="N317" s="115"/>
      <c r="O317" s="49"/>
    </row>
    <row r="318" spans="1:15" ht="18">
      <c r="A318" s="106"/>
      <c r="B318" s="107"/>
      <c r="C318" s="107"/>
      <c r="D318" s="107"/>
      <c r="E318" s="107"/>
      <c r="F318" s="107"/>
      <c r="G318" s="107"/>
      <c r="H318" s="107"/>
      <c r="I318" s="107"/>
      <c r="J318" s="108"/>
      <c r="K318" s="108"/>
      <c r="L318" s="108"/>
      <c r="M318" s="108"/>
      <c r="N318" s="108"/>
      <c r="O318" s="109"/>
    </row>
  </sheetData>
  <sheetProtection/>
  <mergeCells count="192"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J23:N23"/>
    <mergeCell ref="I29:N29"/>
    <mergeCell ref="I30:N30"/>
    <mergeCell ref="I31:N31"/>
    <mergeCell ref="I32:K32"/>
    <mergeCell ref="M32:N32"/>
    <mergeCell ref="C34:D34"/>
    <mergeCell ref="G34:N34"/>
    <mergeCell ref="C35:D35"/>
    <mergeCell ref="G35:N35"/>
    <mergeCell ref="C36:D36"/>
    <mergeCell ref="G36:N36"/>
    <mergeCell ref="C38:D38"/>
    <mergeCell ref="G38:N38"/>
    <mergeCell ref="C39:D39"/>
    <mergeCell ref="G39:N39"/>
    <mergeCell ref="J50:N50"/>
    <mergeCell ref="I56:N56"/>
    <mergeCell ref="I57:N57"/>
    <mergeCell ref="I58:N58"/>
    <mergeCell ref="I59:K59"/>
    <mergeCell ref="M59:N59"/>
    <mergeCell ref="C61:D61"/>
    <mergeCell ref="G61:N61"/>
    <mergeCell ref="C62:D62"/>
    <mergeCell ref="G62:N62"/>
    <mergeCell ref="C63:D63"/>
    <mergeCell ref="G63:N63"/>
    <mergeCell ref="C65:D65"/>
    <mergeCell ref="G65:N65"/>
    <mergeCell ref="C66:D66"/>
    <mergeCell ref="G66:N66"/>
    <mergeCell ref="J77:N77"/>
    <mergeCell ref="I83:N83"/>
    <mergeCell ref="I84:N84"/>
    <mergeCell ref="I85:N85"/>
    <mergeCell ref="I86:K86"/>
    <mergeCell ref="M86:N86"/>
    <mergeCell ref="C88:D88"/>
    <mergeCell ref="G88:N88"/>
    <mergeCell ref="C89:D89"/>
    <mergeCell ref="G89:N89"/>
    <mergeCell ref="C90:D90"/>
    <mergeCell ref="G90:N90"/>
    <mergeCell ref="C92:D92"/>
    <mergeCell ref="G92:N92"/>
    <mergeCell ref="C93:D93"/>
    <mergeCell ref="G93:N93"/>
    <mergeCell ref="J104:N104"/>
    <mergeCell ref="I110:N110"/>
    <mergeCell ref="I111:N111"/>
    <mergeCell ref="I112:N112"/>
    <mergeCell ref="I113:K113"/>
    <mergeCell ref="M113:N113"/>
    <mergeCell ref="C115:D115"/>
    <mergeCell ref="G115:N115"/>
    <mergeCell ref="C116:D116"/>
    <mergeCell ref="G116:N116"/>
    <mergeCell ref="C117:D117"/>
    <mergeCell ref="G117:N117"/>
    <mergeCell ref="C119:D119"/>
    <mergeCell ref="G119:N119"/>
    <mergeCell ref="C120:D120"/>
    <mergeCell ref="G120:N120"/>
    <mergeCell ref="J131:N131"/>
    <mergeCell ref="I137:N137"/>
    <mergeCell ref="I138:N138"/>
    <mergeCell ref="I139:N139"/>
    <mergeCell ref="I140:K140"/>
    <mergeCell ref="M140:N140"/>
    <mergeCell ref="C142:D142"/>
    <mergeCell ref="G142:N142"/>
    <mergeCell ref="C143:D143"/>
    <mergeCell ref="G143:N143"/>
    <mergeCell ref="C144:D144"/>
    <mergeCell ref="G144:N144"/>
    <mergeCell ref="C146:D146"/>
    <mergeCell ref="G146:N146"/>
    <mergeCell ref="C147:D147"/>
    <mergeCell ref="G147:N147"/>
    <mergeCell ref="J158:N158"/>
    <mergeCell ref="I163:N163"/>
    <mergeCell ref="I164:N164"/>
    <mergeCell ref="I165:N165"/>
    <mergeCell ref="I166:K166"/>
    <mergeCell ref="M166:N166"/>
    <mergeCell ref="C168:D168"/>
    <mergeCell ref="G168:N168"/>
    <mergeCell ref="C169:D169"/>
    <mergeCell ref="G169:N169"/>
    <mergeCell ref="C170:D170"/>
    <mergeCell ref="G170:N170"/>
    <mergeCell ref="C172:D172"/>
    <mergeCell ref="G172:N172"/>
    <mergeCell ref="C173:D173"/>
    <mergeCell ref="G173:N173"/>
    <mergeCell ref="J184:N184"/>
    <mergeCell ref="I190:N190"/>
    <mergeCell ref="I191:N191"/>
    <mergeCell ref="I192:N192"/>
    <mergeCell ref="I193:K193"/>
    <mergeCell ref="M193:N193"/>
    <mergeCell ref="C195:D195"/>
    <mergeCell ref="G195:N195"/>
    <mergeCell ref="C196:D196"/>
    <mergeCell ref="G196:N196"/>
    <mergeCell ref="C197:D197"/>
    <mergeCell ref="G197:N197"/>
    <mergeCell ref="C199:D199"/>
    <mergeCell ref="G199:N199"/>
    <mergeCell ref="C200:D200"/>
    <mergeCell ref="G200:N200"/>
    <mergeCell ref="J211:N211"/>
    <mergeCell ref="I217:N217"/>
    <mergeCell ref="I218:N218"/>
    <mergeCell ref="I219:N219"/>
    <mergeCell ref="I220:K220"/>
    <mergeCell ref="M220:N220"/>
    <mergeCell ref="C222:D222"/>
    <mergeCell ref="G222:N222"/>
    <mergeCell ref="C223:D223"/>
    <mergeCell ref="G223:N223"/>
    <mergeCell ref="C224:D224"/>
    <mergeCell ref="G224:N224"/>
    <mergeCell ref="C226:D226"/>
    <mergeCell ref="G226:N226"/>
    <mergeCell ref="C227:D227"/>
    <mergeCell ref="G227:N227"/>
    <mergeCell ref="J238:N238"/>
    <mergeCell ref="I244:N244"/>
    <mergeCell ref="I245:N245"/>
    <mergeCell ref="I246:N246"/>
    <mergeCell ref="I247:K247"/>
    <mergeCell ref="M247:N247"/>
    <mergeCell ref="C249:D249"/>
    <mergeCell ref="G249:N249"/>
    <mergeCell ref="C250:D250"/>
    <mergeCell ref="G250:N250"/>
    <mergeCell ref="C251:D251"/>
    <mergeCell ref="G251:N251"/>
    <mergeCell ref="C253:D253"/>
    <mergeCell ref="G253:N253"/>
    <mergeCell ref="C254:D254"/>
    <mergeCell ref="G254:N254"/>
    <mergeCell ref="J265:N265"/>
    <mergeCell ref="I271:N271"/>
    <mergeCell ref="I272:N272"/>
    <mergeCell ref="I273:N273"/>
    <mergeCell ref="I274:K274"/>
    <mergeCell ref="M274:N274"/>
    <mergeCell ref="C276:D276"/>
    <mergeCell ref="G276:N276"/>
    <mergeCell ref="C277:D277"/>
    <mergeCell ref="G277:N277"/>
    <mergeCell ref="C278:D278"/>
    <mergeCell ref="G278:N278"/>
    <mergeCell ref="C280:D280"/>
    <mergeCell ref="G280:N280"/>
    <mergeCell ref="C281:D281"/>
    <mergeCell ref="G281:N281"/>
    <mergeCell ref="G303:N303"/>
    <mergeCell ref="J292:N292"/>
    <mergeCell ref="I296:N296"/>
    <mergeCell ref="I297:N297"/>
    <mergeCell ref="I298:N298"/>
    <mergeCell ref="I299:K299"/>
    <mergeCell ref="M299:N299"/>
    <mergeCell ref="C305:D305"/>
    <mergeCell ref="G305:N305"/>
    <mergeCell ref="C306:D306"/>
    <mergeCell ref="G306:N306"/>
    <mergeCell ref="J317:N317"/>
    <mergeCell ref="C301:D301"/>
    <mergeCell ref="G301:N301"/>
    <mergeCell ref="C302:D302"/>
    <mergeCell ref="G302:N302"/>
    <mergeCell ref="C303:D30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3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57421875" style="0" customWidth="1"/>
    <col min="2" max="2" width="5.7109375" style="0" customWidth="1"/>
    <col min="3" max="3" width="21.7109375" style="0" customWidth="1"/>
    <col min="4" max="4" width="17.421875" style="0" customWidth="1"/>
    <col min="5" max="5" width="2.8515625" style="0" customWidth="1"/>
    <col min="6" max="6" width="5.7109375" style="0" customWidth="1"/>
    <col min="7" max="7" width="6.28125" style="0" customWidth="1"/>
    <col min="8" max="8" width="6.57421875" style="0" customWidth="1"/>
    <col min="9" max="9" width="6.28125" style="0" customWidth="1"/>
    <col min="10" max="10" width="6.140625" style="0" customWidth="1"/>
    <col min="11" max="11" width="3.8515625" style="0" customWidth="1"/>
    <col min="12" max="12" width="4.421875" style="0" customWidth="1"/>
    <col min="13" max="13" width="6.140625" style="0" customWidth="1"/>
    <col min="14" max="14" width="4.7109375" style="0" customWidth="1"/>
    <col min="15" max="15" width="6.57421875" style="0" customWidth="1"/>
    <col min="16" max="16" width="4.57421875" style="0" customWidth="1"/>
  </cols>
  <sheetData>
    <row r="1" spans="1:15" ht="15.75">
      <c r="A1" s="44"/>
      <c r="B1" s="10"/>
      <c r="C1" s="45" t="s">
        <v>151</v>
      </c>
      <c r="D1" s="46"/>
      <c r="E1" s="46"/>
      <c r="F1" s="10"/>
      <c r="G1" s="47" t="s">
        <v>152</v>
      </c>
      <c r="H1" s="48"/>
      <c r="I1" s="128" t="s">
        <v>112</v>
      </c>
      <c r="J1" s="128"/>
      <c r="K1" s="128"/>
      <c r="L1" s="128"/>
      <c r="M1" s="128"/>
      <c r="N1" s="116"/>
      <c r="O1" s="49"/>
    </row>
    <row r="2" spans="1:15" ht="20.25">
      <c r="A2" s="44"/>
      <c r="B2" s="50"/>
      <c r="C2" s="51" t="s">
        <v>153</v>
      </c>
      <c r="D2" s="46"/>
      <c r="E2" s="46"/>
      <c r="F2" s="10"/>
      <c r="G2" s="47" t="s">
        <v>154</v>
      </c>
      <c r="H2" s="48"/>
      <c r="I2" s="128" t="s">
        <v>93</v>
      </c>
      <c r="J2" s="128"/>
      <c r="K2" s="128"/>
      <c r="L2" s="128"/>
      <c r="M2" s="128"/>
      <c r="N2" s="116"/>
      <c r="O2" s="49"/>
    </row>
    <row r="3" spans="1:15" ht="15">
      <c r="A3" s="44"/>
      <c r="B3" s="46"/>
      <c r="C3" s="52" t="s">
        <v>155</v>
      </c>
      <c r="D3" s="46"/>
      <c r="E3" s="46"/>
      <c r="F3" s="46"/>
      <c r="G3" s="47" t="s">
        <v>156</v>
      </c>
      <c r="H3" s="53"/>
      <c r="I3" s="129">
        <v>60</v>
      </c>
      <c r="J3" s="129"/>
      <c r="K3" s="129"/>
      <c r="L3" s="129"/>
      <c r="M3" s="129"/>
      <c r="N3" s="117"/>
      <c r="O3" s="49"/>
    </row>
    <row r="4" spans="1:15" ht="15.75">
      <c r="A4" s="44"/>
      <c r="B4" s="46"/>
      <c r="C4" s="46"/>
      <c r="D4" s="46"/>
      <c r="E4" s="46"/>
      <c r="F4" s="46"/>
      <c r="G4" s="47" t="s">
        <v>157</v>
      </c>
      <c r="H4" s="48"/>
      <c r="I4" s="118">
        <v>40481</v>
      </c>
      <c r="J4" s="118"/>
      <c r="K4" s="118"/>
      <c r="L4" s="54" t="s">
        <v>158</v>
      </c>
      <c r="M4" s="131" t="s">
        <v>159</v>
      </c>
      <c r="N4" s="119"/>
      <c r="O4" s="49"/>
    </row>
    <row r="5" spans="1:15" ht="15">
      <c r="A5" s="44"/>
      <c r="B5" s="10"/>
      <c r="C5" s="55" t="s">
        <v>160</v>
      </c>
      <c r="D5" s="46"/>
      <c r="E5" s="46"/>
      <c r="F5" s="46"/>
      <c r="G5" s="55" t="s">
        <v>160</v>
      </c>
      <c r="H5" s="46"/>
      <c r="I5" s="46"/>
      <c r="J5" s="46"/>
      <c r="K5" s="46"/>
      <c r="L5" s="46"/>
      <c r="M5" s="46"/>
      <c r="N5" s="46"/>
      <c r="O5" s="56"/>
    </row>
    <row r="6" spans="1:15" ht="15.75">
      <c r="A6" s="49"/>
      <c r="B6" s="58" t="s">
        <v>161</v>
      </c>
      <c r="C6" s="125" t="s">
        <v>141</v>
      </c>
      <c r="D6" s="126"/>
      <c r="E6" s="59"/>
      <c r="F6" s="60" t="s">
        <v>162</v>
      </c>
      <c r="G6" s="125" t="s">
        <v>78</v>
      </c>
      <c r="H6" s="127"/>
      <c r="I6" s="127"/>
      <c r="J6" s="127"/>
      <c r="K6" s="127"/>
      <c r="L6" s="127"/>
      <c r="M6" s="127"/>
      <c r="N6" s="126"/>
      <c r="O6" s="49"/>
    </row>
    <row r="7" spans="1:15" ht="15">
      <c r="A7" s="49"/>
      <c r="B7" s="61" t="s">
        <v>163</v>
      </c>
      <c r="C7" s="121" t="s">
        <v>230</v>
      </c>
      <c r="D7" s="122"/>
      <c r="E7" s="62"/>
      <c r="F7" s="63" t="s">
        <v>165</v>
      </c>
      <c r="G7" s="121" t="s">
        <v>231</v>
      </c>
      <c r="H7" s="123"/>
      <c r="I7" s="123"/>
      <c r="J7" s="123"/>
      <c r="K7" s="123"/>
      <c r="L7" s="123"/>
      <c r="M7" s="123"/>
      <c r="N7" s="122"/>
      <c r="O7" s="49"/>
    </row>
    <row r="8" spans="1:15" ht="15">
      <c r="A8" s="49"/>
      <c r="B8" s="64" t="s">
        <v>167</v>
      </c>
      <c r="C8" s="121" t="s">
        <v>232</v>
      </c>
      <c r="D8" s="122"/>
      <c r="E8" s="62"/>
      <c r="F8" s="65" t="s">
        <v>169</v>
      </c>
      <c r="G8" s="121" t="s">
        <v>233</v>
      </c>
      <c r="H8" s="123"/>
      <c r="I8" s="123"/>
      <c r="J8" s="123"/>
      <c r="K8" s="123"/>
      <c r="L8" s="123"/>
      <c r="M8" s="123"/>
      <c r="N8" s="122"/>
      <c r="O8" s="49"/>
    </row>
    <row r="9" spans="1:15" ht="15">
      <c r="A9" s="44"/>
      <c r="B9" s="66" t="s">
        <v>171</v>
      </c>
      <c r="C9" s="67"/>
      <c r="D9" s="68"/>
      <c r="E9" s="69"/>
      <c r="F9" s="66" t="s">
        <v>171</v>
      </c>
      <c r="G9" s="70"/>
      <c r="H9" s="70"/>
      <c r="I9" s="70"/>
      <c r="J9" s="70"/>
      <c r="K9" s="70"/>
      <c r="L9" s="70"/>
      <c r="M9" s="70"/>
      <c r="N9" s="70"/>
      <c r="O9" s="56"/>
    </row>
    <row r="10" spans="1:15" ht="15">
      <c r="A10" s="49"/>
      <c r="B10" s="61"/>
      <c r="C10" s="121" t="s">
        <v>230</v>
      </c>
      <c r="D10" s="122"/>
      <c r="E10" s="62"/>
      <c r="F10" s="63"/>
      <c r="G10" s="121" t="s">
        <v>231</v>
      </c>
      <c r="H10" s="123"/>
      <c r="I10" s="123"/>
      <c r="J10" s="123"/>
      <c r="K10" s="123"/>
      <c r="L10" s="123"/>
      <c r="M10" s="123"/>
      <c r="N10" s="122"/>
      <c r="O10" s="49"/>
    </row>
    <row r="11" spans="1:15" ht="15">
      <c r="A11" s="49"/>
      <c r="B11" s="71"/>
      <c r="C11" s="121" t="s">
        <v>232</v>
      </c>
      <c r="D11" s="122"/>
      <c r="E11" s="62"/>
      <c r="F11" s="72"/>
      <c r="G11" s="121" t="s">
        <v>233</v>
      </c>
      <c r="H11" s="123"/>
      <c r="I11" s="123"/>
      <c r="J11" s="123"/>
      <c r="K11" s="123"/>
      <c r="L11" s="123"/>
      <c r="M11" s="123"/>
      <c r="N11" s="122"/>
      <c r="O11" s="49"/>
    </row>
    <row r="12" spans="1:15" ht="15.75">
      <c r="A12" s="44"/>
      <c r="B12" s="46"/>
      <c r="C12" s="46"/>
      <c r="D12" s="46"/>
      <c r="E12" s="46"/>
      <c r="F12" s="55" t="s">
        <v>172</v>
      </c>
      <c r="G12" s="73"/>
      <c r="H12" s="73"/>
      <c r="I12" s="73"/>
      <c r="J12" s="46"/>
      <c r="K12" s="46"/>
      <c r="L12" s="46"/>
      <c r="M12" s="74"/>
      <c r="N12" s="10"/>
      <c r="O12" s="56"/>
    </row>
    <row r="13" spans="1:15" ht="15">
      <c r="A13" s="44"/>
      <c r="B13" s="45" t="s">
        <v>173</v>
      </c>
      <c r="C13" s="46"/>
      <c r="D13" s="46"/>
      <c r="E13" s="46"/>
      <c r="F13" s="75" t="s">
        <v>174</v>
      </c>
      <c r="G13" s="75" t="s">
        <v>175</v>
      </c>
      <c r="H13" s="75" t="s">
        <v>176</v>
      </c>
      <c r="I13" s="75" t="s">
        <v>177</v>
      </c>
      <c r="J13" s="75" t="s">
        <v>178</v>
      </c>
      <c r="K13" s="76" t="s">
        <v>179</v>
      </c>
      <c r="L13" s="77"/>
      <c r="M13" s="78" t="s">
        <v>180</v>
      </c>
      <c r="N13" s="78" t="s">
        <v>181</v>
      </c>
      <c r="O13" s="49"/>
    </row>
    <row r="14" spans="1:15" ht="15">
      <c r="A14" s="49"/>
      <c r="B14" s="79" t="s">
        <v>182</v>
      </c>
      <c r="C14" s="80" t="str">
        <f>IF(C7&gt;"",C7&amp;" - "&amp;G7,"")</f>
        <v>Ingvar Söderström - Kari Halttunen</v>
      </c>
      <c r="D14" s="80"/>
      <c r="E14" s="81"/>
      <c r="F14" s="82">
        <v>2</v>
      </c>
      <c r="G14" s="82">
        <v>6</v>
      </c>
      <c r="H14" s="82">
        <v>-8</v>
      </c>
      <c r="I14" s="82">
        <v>12</v>
      </c>
      <c r="J14" s="82"/>
      <c r="K14" s="83">
        <f>IF(ISBLANK(F14),"",COUNTIF(F14:J14,"&gt;=0"))</f>
        <v>3</v>
      </c>
      <c r="L14" s="84">
        <f>IF(ISBLANK(F14),"",(IF(LEFT(F14,1)="-",1,0)+IF(LEFT(G14,1)="-",1,0)+IF(LEFT(H14,1)="-",1,0)+IF(LEFT(I14,1)="-",1,0)+IF(LEFT(J14,1)="-",1,0)))</f>
        <v>1</v>
      </c>
      <c r="M14" s="85">
        <f aca="true" t="shared" si="0" ref="M14:N18">IF(K14=3,1,"")</f>
        <v>1</v>
      </c>
      <c r="N14" s="86">
        <f t="shared" si="0"/>
      </c>
      <c r="O14" s="49"/>
    </row>
    <row r="15" spans="1:15" ht="15">
      <c r="A15" s="49"/>
      <c r="B15" s="79" t="s">
        <v>183</v>
      </c>
      <c r="C15" s="80" t="str">
        <f>IF(C8&gt;"",C8&amp;" - "&amp;G8,"")</f>
        <v>Veikko Holm - Rainer Tyllinen</v>
      </c>
      <c r="D15" s="87"/>
      <c r="E15" s="81"/>
      <c r="F15" s="88">
        <v>-8</v>
      </c>
      <c r="G15" s="82">
        <v>-7</v>
      </c>
      <c r="H15" s="82">
        <v>4</v>
      </c>
      <c r="I15" s="82">
        <v>4</v>
      </c>
      <c r="J15" s="82">
        <v>5</v>
      </c>
      <c r="K15" s="83">
        <f>IF(ISBLANK(F15),"",COUNTIF(F15:J15,"&gt;=0"))</f>
        <v>3</v>
      </c>
      <c r="L15" s="84">
        <f>IF(ISBLANK(F15),"",(IF(LEFT(F15,1)="-",1,0)+IF(LEFT(G15,1)="-",1,0)+IF(LEFT(H15,1)="-",1,0)+IF(LEFT(I15,1)="-",1,0)+IF(LEFT(J15,1)="-",1,0)))</f>
        <v>2</v>
      </c>
      <c r="M15" s="85">
        <f t="shared" si="0"/>
        <v>1</v>
      </c>
      <c r="N15" s="86">
        <f t="shared" si="0"/>
      </c>
      <c r="O15" s="49"/>
    </row>
    <row r="16" spans="1:15" ht="15">
      <c r="A16" s="49"/>
      <c r="B16" s="89" t="s">
        <v>184</v>
      </c>
      <c r="C16" s="90" t="str">
        <f>IF(C10&gt;"",C10&amp;" / "&amp;C11,"")</f>
        <v>Ingvar Söderström / Veikko Holm</v>
      </c>
      <c r="D16" s="91" t="str">
        <f>IF(G10&gt;"",G10&amp;" / "&amp;G11,"")</f>
        <v>Kari Halttunen / Rainer Tyllinen</v>
      </c>
      <c r="E16" s="92"/>
      <c r="F16" s="93">
        <v>-6</v>
      </c>
      <c r="G16" s="94">
        <v>4</v>
      </c>
      <c r="H16" s="95">
        <v>6</v>
      </c>
      <c r="I16" s="95">
        <v>-8</v>
      </c>
      <c r="J16" s="95">
        <v>7</v>
      </c>
      <c r="K16" s="83">
        <f>IF(ISBLANK(F16),"",COUNTIF(F16:J16,"&gt;=0"))</f>
        <v>3</v>
      </c>
      <c r="L16" s="84">
        <f>IF(ISBLANK(F16),"",(IF(LEFT(F16,1)="-",1,0)+IF(LEFT(G16,1)="-",1,0)+IF(LEFT(H16,1)="-",1,0)+IF(LEFT(I16,1)="-",1,0)+IF(LEFT(J16,1)="-",1,0)))</f>
        <v>2</v>
      </c>
      <c r="M16" s="85">
        <f t="shared" si="0"/>
        <v>1</v>
      </c>
      <c r="N16" s="86">
        <f t="shared" si="0"/>
      </c>
      <c r="O16" s="49"/>
    </row>
    <row r="17" spans="1:15" ht="15">
      <c r="A17" s="49"/>
      <c r="B17" s="79" t="s">
        <v>185</v>
      </c>
      <c r="C17" s="80" t="str">
        <f>IF(+C7&gt;"",C7&amp;" - "&amp;G8,"")</f>
        <v>Ingvar Söderström - Rainer Tyllinen</v>
      </c>
      <c r="D17" s="87"/>
      <c r="E17" s="81"/>
      <c r="F17" s="96"/>
      <c r="G17" s="82"/>
      <c r="H17" s="82"/>
      <c r="I17" s="82"/>
      <c r="J17" s="82"/>
      <c r="K17" s="83">
        <f>IF(ISBLANK(F17),"",COUNTIF(F17:J17,"&gt;=0"))</f>
      </c>
      <c r="L17" s="84">
        <f>IF(ISBLANK(F17),"",(IF(LEFT(F17,1)="-",1,0)+IF(LEFT(G17,1)="-",1,0)+IF(LEFT(H17,1)="-",1,0)+IF(LEFT(I17,1)="-",1,0)+IF(LEFT(J17,1)="-",1,0)))</f>
      </c>
      <c r="M17" s="85">
        <f t="shared" si="0"/>
      </c>
      <c r="N17" s="86">
        <f t="shared" si="0"/>
      </c>
      <c r="O17" s="49"/>
    </row>
    <row r="18" spans="1:15" ht="15.75" thickBot="1">
      <c r="A18" s="49"/>
      <c r="B18" s="79" t="s">
        <v>186</v>
      </c>
      <c r="C18" s="80" t="str">
        <f>IF(+C8&gt;"",C8&amp;" - "&amp;G7,"")</f>
        <v>Veikko Holm - Kari Halttunen</v>
      </c>
      <c r="D18" s="87"/>
      <c r="E18" s="81"/>
      <c r="F18" s="82"/>
      <c r="G18" s="82"/>
      <c r="H18" s="82"/>
      <c r="I18" s="82"/>
      <c r="J18" s="82"/>
      <c r="K18" s="83">
        <f>IF(ISBLANK(F18),"",COUNTIF(F18:J18,"&gt;=0"))</f>
      </c>
      <c r="L18" s="97">
        <f>IF(ISBLANK(F18),"",(IF(LEFT(F18,1)="-",1,0)+IF(LEFT(G18,1)="-",1,0)+IF(LEFT(H18,1)="-",1,0)+IF(LEFT(I18,1)="-",1,0)+IF(LEFT(J18,1)="-",1,0)))</f>
      </c>
      <c r="M18" s="85">
        <f t="shared" si="0"/>
      </c>
      <c r="N18" s="86">
        <f t="shared" si="0"/>
      </c>
      <c r="O18" s="49"/>
    </row>
    <row r="19" spans="1:15" ht="16.5" thickBot="1">
      <c r="A19" s="44"/>
      <c r="B19" s="46"/>
      <c r="C19" s="46"/>
      <c r="D19" s="46"/>
      <c r="E19" s="46"/>
      <c r="F19" s="46"/>
      <c r="G19" s="46"/>
      <c r="H19" s="46"/>
      <c r="I19" s="98" t="s">
        <v>187</v>
      </c>
      <c r="J19" s="99"/>
      <c r="K19" s="100">
        <f>IF(ISBLANK(D14),"",SUM(K14:K18))</f>
      </c>
      <c r="L19" s="100">
        <f>IF(ISBLANK(E14),"",SUM(L14:L18))</f>
      </c>
      <c r="M19" s="101">
        <f>IF(ISBLANK(F14),"",SUM(M14:M18))</f>
        <v>3</v>
      </c>
      <c r="N19" s="102">
        <f>IF(ISBLANK(F14),"",SUM(N14:N18))</f>
        <v>0</v>
      </c>
      <c r="O19" s="49"/>
    </row>
    <row r="20" spans="1:15" ht="15">
      <c r="A20" s="44"/>
      <c r="B20" s="103" t="s">
        <v>188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6"/>
    </row>
    <row r="21" spans="1:15" ht="15">
      <c r="A21" s="44"/>
      <c r="B21" s="52" t="s">
        <v>189</v>
      </c>
      <c r="C21" s="52"/>
      <c r="D21" s="52" t="s">
        <v>190</v>
      </c>
      <c r="E21" s="104"/>
      <c r="F21" s="52"/>
      <c r="G21" s="52" t="s">
        <v>191</v>
      </c>
      <c r="H21" s="104"/>
      <c r="I21" s="52"/>
      <c r="J21" s="105" t="s">
        <v>192</v>
      </c>
      <c r="K21" s="10"/>
      <c r="L21" s="46"/>
      <c r="M21" s="46"/>
      <c r="N21" s="46"/>
      <c r="O21" s="56"/>
    </row>
    <row r="22" spans="1:15" ht="16.5" thickBot="1">
      <c r="A22" s="44"/>
      <c r="B22" s="46"/>
      <c r="C22" s="46"/>
      <c r="D22" s="46"/>
      <c r="E22" s="46"/>
      <c r="F22" s="46"/>
      <c r="G22" s="46"/>
      <c r="H22" s="46"/>
      <c r="I22" s="46"/>
      <c r="J22" s="124" t="str">
        <f>IF(M19=3,C6,IF(N19=3,G6,""))</f>
        <v>PT-75</v>
      </c>
      <c r="K22" s="124"/>
      <c r="L22" s="124"/>
      <c r="M22" s="124"/>
      <c r="N22" s="115"/>
      <c r="O22" s="49"/>
    </row>
    <row r="23" spans="1:15" ht="18">
      <c r="A23" s="106"/>
      <c r="B23" s="107"/>
      <c r="C23" s="107"/>
      <c r="D23" s="107"/>
      <c r="E23" s="107"/>
      <c r="F23" s="107"/>
      <c r="G23" s="107"/>
      <c r="H23" s="107"/>
      <c r="I23" s="107"/>
      <c r="J23" s="108"/>
      <c r="K23" s="108"/>
      <c r="L23" s="108"/>
      <c r="M23" s="108"/>
      <c r="N23" s="108"/>
      <c r="O23" s="109"/>
    </row>
    <row r="28" spans="1:15" ht="15.75">
      <c r="A28" s="44"/>
      <c r="B28" s="10"/>
      <c r="C28" s="45" t="s">
        <v>151</v>
      </c>
      <c r="D28" s="46"/>
      <c r="E28" s="46"/>
      <c r="F28" s="10"/>
      <c r="G28" s="47" t="s">
        <v>152</v>
      </c>
      <c r="H28" s="48"/>
      <c r="I28" s="128" t="s">
        <v>112</v>
      </c>
      <c r="J28" s="128"/>
      <c r="K28" s="128"/>
      <c r="L28" s="128"/>
      <c r="M28" s="128"/>
      <c r="N28" s="116"/>
      <c r="O28" s="49"/>
    </row>
    <row r="29" spans="1:15" ht="20.25">
      <c r="A29" s="44"/>
      <c r="B29" s="50"/>
      <c r="C29" s="51" t="s">
        <v>153</v>
      </c>
      <c r="D29" s="46"/>
      <c r="E29" s="46"/>
      <c r="F29" s="10"/>
      <c r="G29" s="47" t="s">
        <v>154</v>
      </c>
      <c r="H29" s="48"/>
      <c r="I29" s="128" t="s">
        <v>93</v>
      </c>
      <c r="J29" s="128"/>
      <c r="K29" s="128"/>
      <c r="L29" s="128"/>
      <c r="M29" s="128"/>
      <c r="N29" s="116"/>
      <c r="O29" s="49"/>
    </row>
    <row r="30" spans="1:15" ht="15">
      <c r="A30" s="44"/>
      <c r="B30" s="46"/>
      <c r="C30" s="52" t="s">
        <v>155</v>
      </c>
      <c r="D30" s="46"/>
      <c r="E30" s="46"/>
      <c r="F30" s="46"/>
      <c r="G30" s="47" t="s">
        <v>156</v>
      </c>
      <c r="H30" s="53"/>
      <c r="I30" s="129">
        <v>60</v>
      </c>
      <c r="J30" s="129"/>
      <c r="K30" s="129"/>
      <c r="L30" s="129"/>
      <c r="M30" s="129"/>
      <c r="N30" s="117"/>
      <c r="O30" s="49"/>
    </row>
    <row r="31" spans="1:15" ht="15.75">
      <c r="A31" s="44"/>
      <c r="B31" s="46"/>
      <c r="C31" s="46"/>
      <c r="D31" s="46"/>
      <c r="E31" s="46"/>
      <c r="F31" s="46"/>
      <c r="G31" s="47" t="s">
        <v>157</v>
      </c>
      <c r="H31" s="48"/>
      <c r="I31" s="118">
        <v>40481</v>
      </c>
      <c r="J31" s="118"/>
      <c r="K31" s="118"/>
      <c r="L31" s="54" t="s">
        <v>158</v>
      </c>
      <c r="M31" s="131" t="s">
        <v>159</v>
      </c>
      <c r="N31" s="119"/>
      <c r="O31" s="49"/>
    </row>
    <row r="32" spans="1:15" ht="15">
      <c r="A32" s="44"/>
      <c r="B32" s="10"/>
      <c r="C32" s="55" t="s">
        <v>160</v>
      </c>
      <c r="D32" s="46"/>
      <c r="E32" s="46"/>
      <c r="F32" s="46"/>
      <c r="G32" s="55" t="s">
        <v>160</v>
      </c>
      <c r="H32" s="46"/>
      <c r="I32" s="46"/>
      <c r="J32" s="46"/>
      <c r="K32" s="46"/>
      <c r="L32" s="46"/>
      <c r="M32" s="46"/>
      <c r="N32" s="46"/>
      <c r="O32" s="56"/>
    </row>
    <row r="33" spans="1:15" ht="15.75">
      <c r="A33" s="49"/>
      <c r="B33" s="58" t="s">
        <v>161</v>
      </c>
      <c r="C33" s="125" t="s">
        <v>74</v>
      </c>
      <c r="D33" s="126"/>
      <c r="E33" s="59"/>
      <c r="F33" s="60" t="s">
        <v>162</v>
      </c>
      <c r="G33" s="125" t="s">
        <v>40</v>
      </c>
      <c r="H33" s="127"/>
      <c r="I33" s="127"/>
      <c r="J33" s="127"/>
      <c r="K33" s="127"/>
      <c r="L33" s="127"/>
      <c r="M33" s="127"/>
      <c r="N33" s="126"/>
      <c r="O33" s="49"/>
    </row>
    <row r="34" spans="1:15" ht="15">
      <c r="A34" s="49"/>
      <c r="B34" s="61" t="s">
        <v>163</v>
      </c>
      <c r="C34" s="121" t="s">
        <v>204</v>
      </c>
      <c r="D34" s="122"/>
      <c r="E34" s="62"/>
      <c r="F34" s="63" t="s">
        <v>165</v>
      </c>
      <c r="G34" s="121" t="s">
        <v>234</v>
      </c>
      <c r="H34" s="123"/>
      <c r="I34" s="123"/>
      <c r="J34" s="123"/>
      <c r="K34" s="123"/>
      <c r="L34" s="123"/>
      <c r="M34" s="123"/>
      <c r="N34" s="122"/>
      <c r="O34" s="49"/>
    </row>
    <row r="35" spans="1:15" ht="15">
      <c r="A35" s="49"/>
      <c r="B35" s="64" t="s">
        <v>167</v>
      </c>
      <c r="C35" s="121" t="s">
        <v>202</v>
      </c>
      <c r="D35" s="122"/>
      <c r="E35" s="62"/>
      <c r="F35" s="65" t="s">
        <v>169</v>
      </c>
      <c r="G35" s="121" t="s">
        <v>217</v>
      </c>
      <c r="H35" s="123"/>
      <c r="I35" s="123"/>
      <c r="J35" s="123"/>
      <c r="K35" s="123"/>
      <c r="L35" s="123"/>
      <c r="M35" s="123"/>
      <c r="N35" s="122"/>
      <c r="O35" s="49"/>
    </row>
    <row r="36" spans="1:15" ht="15">
      <c r="A36" s="44"/>
      <c r="B36" s="66" t="s">
        <v>171</v>
      </c>
      <c r="C36" s="67"/>
      <c r="D36" s="68"/>
      <c r="E36" s="69"/>
      <c r="F36" s="66" t="s">
        <v>171</v>
      </c>
      <c r="G36" s="70"/>
      <c r="H36" s="70"/>
      <c r="I36" s="70"/>
      <c r="J36" s="70"/>
      <c r="K36" s="70"/>
      <c r="L36" s="70"/>
      <c r="M36" s="70"/>
      <c r="N36" s="70"/>
      <c r="O36" s="56"/>
    </row>
    <row r="37" spans="1:15" ht="15">
      <c r="A37" s="49"/>
      <c r="B37" s="61"/>
      <c r="C37" s="121" t="s">
        <v>204</v>
      </c>
      <c r="D37" s="122"/>
      <c r="E37" s="62"/>
      <c r="F37" s="63"/>
      <c r="G37" s="121" t="s">
        <v>234</v>
      </c>
      <c r="H37" s="123"/>
      <c r="I37" s="123"/>
      <c r="J37" s="123"/>
      <c r="K37" s="123"/>
      <c r="L37" s="123"/>
      <c r="M37" s="123"/>
      <c r="N37" s="122"/>
      <c r="O37" s="49"/>
    </row>
    <row r="38" spans="1:15" ht="15">
      <c r="A38" s="49"/>
      <c r="B38" s="71"/>
      <c r="C38" s="121" t="s">
        <v>202</v>
      </c>
      <c r="D38" s="122"/>
      <c r="E38" s="62"/>
      <c r="F38" s="72"/>
      <c r="G38" s="121" t="s">
        <v>217</v>
      </c>
      <c r="H38" s="123"/>
      <c r="I38" s="123"/>
      <c r="J38" s="123"/>
      <c r="K38" s="123"/>
      <c r="L38" s="123"/>
      <c r="M38" s="123"/>
      <c r="N38" s="122"/>
      <c r="O38" s="49"/>
    </row>
    <row r="39" spans="1:15" ht="15.75">
      <c r="A39" s="44"/>
      <c r="B39" s="46"/>
      <c r="C39" s="46"/>
      <c r="D39" s="46"/>
      <c r="E39" s="46"/>
      <c r="F39" s="55" t="s">
        <v>172</v>
      </c>
      <c r="G39" s="73"/>
      <c r="H39" s="73"/>
      <c r="I39" s="73"/>
      <c r="J39" s="46"/>
      <c r="K39" s="46"/>
      <c r="L39" s="46"/>
      <c r="M39" s="74"/>
      <c r="N39" s="10"/>
      <c r="O39" s="56"/>
    </row>
    <row r="40" spans="1:15" ht="15">
      <c r="A40" s="44"/>
      <c r="B40" s="45" t="s">
        <v>173</v>
      </c>
      <c r="C40" s="46"/>
      <c r="D40" s="46"/>
      <c r="E40" s="46"/>
      <c r="F40" s="75" t="s">
        <v>174</v>
      </c>
      <c r="G40" s="75" t="s">
        <v>175</v>
      </c>
      <c r="H40" s="75" t="s">
        <v>176</v>
      </c>
      <c r="I40" s="75" t="s">
        <v>177</v>
      </c>
      <c r="J40" s="75" t="s">
        <v>178</v>
      </c>
      <c r="K40" s="76" t="s">
        <v>179</v>
      </c>
      <c r="L40" s="77"/>
      <c r="M40" s="78" t="s">
        <v>180</v>
      </c>
      <c r="N40" s="78" t="s">
        <v>181</v>
      </c>
      <c r="O40" s="49"/>
    </row>
    <row r="41" spans="1:15" ht="15">
      <c r="A41" s="49"/>
      <c r="B41" s="79" t="s">
        <v>182</v>
      </c>
      <c r="C41" s="80" t="str">
        <f>IF(C34&gt;"",C34&amp;" - "&amp;G34,"")</f>
        <v>Kari Leskinen - Pentti Naulapää</v>
      </c>
      <c r="D41" s="80"/>
      <c r="E41" s="81"/>
      <c r="F41" s="82">
        <v>8</v>
      </c>
      <c r="G41" s="82">
        <v>1</v>
      </c>
      <c r="H41" s="82">
        <v>-7</v>
      </c>
      <c r="I41" s="82">
        <v>-9</v>
      </c>
      <c r="J41" s="82">
        <v>-6</v>
      </c>
      <c r="K41" s="83">
        <f>IF(ISBLANK(F41),"",COUNTIF(F41:J41,"&gt;=0"))</f>
        <v>2</v>
      </c>
      <c r="L41" s="84">
        <f>IF(ISBLANK(F41),"",(IF(LEFT(F41,1)="-",1,0)+IF(LEFT(G41,1)="-",1,0)+IF(LEFT(H41,1)="-",1,0)+IF(LEFT(I41,1)="-",1,0)+IF(LEFT(J41,1)="-",1,0)))</f>
        <v>3</v>
      </c>
      <c r="M41" s="85">
        <f aca="true" t="shared" si="1" ref="M41:N45">IF(K41=3,1,"")</f>
      </c>
      <c r="N41" s="86">
        <f t="shared" si="1"/>
        <v>1</v>
      </c>
      <c r="O41" s="49"/>
    </row>
    <row r="42" spans="1:15" ht="15">
      <c r="A42" s="49"/>
      <c r="B42" s="79" t="s">
        <v>183</v>
      </c>
      <c r="C42" s="80" t="str">
        <f>IF(C35&gt;"",C35&amp;" - "&amp;G35,"")</f>
        <v>Leif Huttunen - Veikko Juntunen</v>
      </c>
      <c r="D42" s="87"/>
      <c r="E42" s="81"/>
      <c r="F42" s="88">
        <v>-5</v>
      </c>
      <c r="G42" s="82">
        <v>-8</v>
      </c>
      <c r="H42" s="82">
        <v>-7</v>
      </c>
      <c r="I42" s="82"/>
      <c r="J42" s="82"/>
      <c r="K42" s="83">
        <f>IF(ISBLANK(F42),"",COUNTIF(F42:J42,"&gt;=0"))</f>
        <v>0</v>
      </c>
      <c r="L42" s="84">
        <f>IF(ISBLANK(F42),"",(IF(LEFT(F42,1)="-",1,0)+IF(LEFT(G42,1)="-",1,0)+IF(LEFT(H42,1)="-",1,0)+IF(LEFT(I42,1)="-",1,0)+IF(LEFT(J42,1)="-",1,0)))</f>
        <v>3</v>
      </c>
      <c r="M42" s="85">
        <f t="shared" si="1"/>
      </c>
      <c r="N42" s="86">
        <f t="shared" si="1"/>
        <v>1</v>
      </c>
      <c r="O42" s="49"/>
    </row>
    <row r="43" spans="1:15" ht="15">
      <c r="A43" s="49"/>
      <c r="B43" s="89" t="s">
        <v>184</v>
      </c>
      <c r="C43" s="90" t="str">
        <f>IF(C37&gt;"",C37&amp;" / "&amp;C38,"")</f>
        <v>Kari Leskinen / Leif Huttunen</v>
      </c>
      <c r="D43" s="91" t="str">
        <f>IF(G37&gt;"",G37&amp;" / "&amp;G38,"")</f>
        <v>Pentti Naulapää / Veikko Juntunen</v>
      </c>
      <c r="E43" s="92"/>
      <c r="F43" s="93">
        <v>-7</v>
      </c>
      <c r="G43" s="94">
        <v>7</v>
      </c>
      <c r="H43" s="95">
        <v>-6</v>
      </c>
      <c r="I43" s="95">
        <v>-4</v>
      </c>
      <c r="J43" s="95"/>
      <c r="K43" s="83">
        <f>IF(ISBLANK(F43),"",COUNTIF(F43:J43,"&gt;=0"))</f>
        <v>1</v>
      </c>
      <c r="L43" s="84">
        <f>IF(ISBLANK(F43),"",(IF(LEFT(F43,1)="-",1,0)+IF(LEFT(G43,1)="-",1,0)+IF(LEFT(H43,1)="-",1,0)+IF(LEFT(I43,1)="-",1,0)+IF(LEFT(J43,1)="-",1,0)))</f>
        <v>3</v>
      </c>
      <c r="M43" s="85">
        <f t="shared" si="1"/>
      </c>
      <c r="N43" s="86">
        <f t="shared" si="1"/>
        <v>1</v>
      </c>
      <c r="O43" s="49"/>
    </row>
    <row r="44" spans="1:15" ht="15">
      <c r="A44" s="49"/>
      <c r="B44" s="79" t="s">
        <v>185</v>
      </c>
      <c r="C44" s="80" t="str">
        <f>IF(+C34&gt;"",C34&amp;" - "&amp;G35,"")</f>
        <v>Kari Leskinen - Veikko Juntunen</v>
      </c>
      <c r="D44" s="87"/>
      <c r="E44" s="81"/>
      <c r="F44" s="96"/>
      <c r="G44" s="82"/>
      <c r="H44" s="82"/>
      <c r="I44" s="82"/>
      <c r="J44" s="82"/>
      <c r="K44" s="83">
        <f>IF(ISBLANK(F44),"",COUNTIF(F44:J44,"&gt;=0"))</f>
      </c>
      <c r="L44" s="84">
        <f>IF(ISBLANK(F44),"",(IF(LEFT(F44,1)="-",1,0)+IF(LEFT(G44,1)="-",1,0)+IF(LEFT(H44,1)="-",1,0)+IF(LEFT(I44,1)="-",1,0)+IF(LEFT(J44,1)="-",1,0)))</f>
      </c>
      <c r="M44" s="85">
        <f t="shared" si="1"/>
      </c>
      <c r="N44" s="86">
        <f t="shared" si="1"/>
      </c>
      <c r="O44" s="49"/>
    </row>
    <row r="45" spans="1:15" ht="15.75" thickBot="1">
      <c r="A45" s="49"/>
      <c r="B45" s="79" t="s">
        <v>186</v>
      </c>
      <c r="C45" s="80" t="str">
        <f>IF(+C35&gt;"",C35&amp;" - "&amp;G34,"")</f>
        <v>Leif Huttunen - Pentti Naulapää</v>
      </c>
      <c r="D45" s="87"/>
      <c r="E45" s="81"/>
      <c r="F45" s="82"/>
      <c r="G45" s="82"/>
      <c r="H45" s="82"/>
      <c r="I45" s="82"/>
      <c r="J45" s="82"/>
      <c r="K45" s="83">
        <f>IF(ISBLANK(F45),"",COUNTIF(F45:J45,"&gt;=0"))</f>
      </c>
      <c r="L45" s="97">
        <f>IF(ISBLANK(F45),"",(IF(LEFT(F45,1)="-",1,0)+IF(LEFT(G45,1)="-",1,0)+IF(LEFT(H45,1)="-",1,0)+IF(LEFT(I45,1)="-",1,0)+IF(LEFT(J45,1)="-",1,0)))</f>
      </c>
      <c r="M45" s="85">
        <f t="shared" si="1"/>
      </c>
      <c r="N45" s="86">
        <f t="shared" si="1"/>
      </c>
      <c r="O45" s="49"/>
    </row>
    <row r="46" spans="1:15" ht="16.5" thickBot="1">
      <c r="A46" s="44"/>
      <c r="B46" s="46"/>
      <c r="C46" s="46"/>
      <c r="D46" s="46"/>
      <c r="E46" s="46"/>
      <c r="F46" s="46"/>
      <c r="G46" s="46"/>
      <c r="H46" s="46"/>
      <c r="I46" s="98" t="s">
        <v>187</v>
      </c>
      <c r="J46" s="99"/>
      <c r="K46" s="100">
        <f>IF(ISBLANK(D41),"",SUM(K41:K45))</f>
      </c>
      <c r="L46" s="100">
        <f>IF(ISBLANK(E41),"",SUM(L41:L45))</f>
      </c>
      <c r="M46" s="101">
        <f>IF(ISBLANK(F41),"",SUM(M41:M45))</f>
        <v>0</v>
      </c>
      <c r="N46" s="102">
        <f>IF(ISBLANK(F41),"",SUM(N41:N45))</f>
        <v>3</v>
      </c>
      <c r="O46" s="49"/>
    </row>
    <row r="47" spans="1:15" ht="15">
      <c r="A47" s="44"/>
      <c r="B47" s="103" t="s">
        <v>188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56"/>
    </row>
    <row r="48" spans="1:15" ht="15">
      <c r="A48" s="44"/>
      <c r="B48" s="52" t="s">
        <v>189</v>
      </c>
      <c r="C48" s="52"/>
      <c r="D48" s="52" t="s">
        <v>190</v>
      </c>
      <c r="E48" s="104"/>
      <c r="F48" s="52"/>
      <c r="G48" s="52" t="s">
        <v>191</v>
      </c>
      <c r="H48" s="104"/>
      <c r="I48" s="52"/>
      <c r="J48" s="105" t="s">
        <v>192</v>
      </c>
      <c r="K48" s="10"/>
      <c r="L48" s="46"/>
      <c r="M48" s="46"/>
      <c r="N48" s="46"/>
      <c r="O48" s="56"/>
    </row>
    <row r="49" spans="1:15" ht="16.5" thickBot="1">
      <c r="A49" s="44"/>
      <c r="B49" s="46"/>
      <c r="C49" s="46"/>
      <c r="D49" s="46"/>
      <c r="E49" s="46"/>
      <c r="F49" s="46"/>
      <c r="G49" s="46"/>
      <c r="H49" s="46"/>
      <c r="I49" s="46"/>
      <c r="J49" s="124" t="str">
        <f>IF(M46=3,C33,IF(N46=3,G33,""))</f>
        <v>HaTe</v>
      </c>
      <c r="K49" s="124"/>
      <c r="L49" s="124"/>
      <c r="M49" s="124"/>
      <c r="N49" s="115"/>
      <c r="O49" s="49"/>
    </row>
    <row r="50" spans="1:15" ht="18">
      <c r="A50" s="106"/>
      <c r="B50" s="107"/>
      <c r="C50" s="107"/>
      <c r="D50" s="107"/>
      <c r="E50" s="107"/>
      <c r="F50" s="107"/>
      <c r="G50" s="107"/>
      <c r="H50" s="107"/>
      <c r="I50" s="107"/>
      <c r="J50" s="108"/>
      <c r="K50" s="108"/>
      <c r="L50" s="108"/>
      <c r="M50" s="108"/>
      <c r="N50" s="108"/>
      <c r="O50" s="109"/>
    </row>
    <row r="53" spans="1:15" ht="15.75">
      <c r="A53" s="44"/>
      <c r="B53" s="10"/>
      <c r="C53" s="45" t="s">
        <v>151</v>
      </c>
      <c r="D53" s="46"/>
      <c r="E53" s="46"/>
      <c r="F53" s="10"/>
      <c r="G53" s="47" t="s">
        <v>152</v>
      </c>
      <c r="H53" s="48"/>
      <c r="I53" s="128" t="s">
        <v>112</v>
      </c>
      <c r="J53" s="128"/>
      <c r="K53" s="128"/>
      <c r="L53" s="128"/>
      <c r="M53" s="128"/>
      <c r="N53" s="116"/>
      <c r="O53" s="49"/>
    </row>
    <row r="54" spans="1:15" ht="20.25">
      <c r="A54" s="44"/>
      <c r="B54" s="50"/>
      <c r="C54" s="51" t="s">
        <v>153</v>
      </c>
      <c r="D54" s="46"/>
      <c r="E54" s="46"/>
      <c r="F54" s="10"/>
      <c r="G54" s="47" t="s">
        <v>154</v>
      </c>
      <c r="H54" s="48"/>
      <c r="I54" s="128" t="s">
        <v>93</v>
      </c>
      <c r="J54" s="128"/>
      <c r="K54" s="128"/>
      <c r="L54" s="128"/>
      <c r="M54" s="128"/>
      <c r="N54" s="116"/>
      <c r="O54" s="49"/>
    </row>
    <row r="55" spans="1:15" ht="15">
      <c r="A55" s="44"/>
      <c r="B55" s="46"/>
      <c r="C55" s="52" t="s">
        <v>155</v>
      </c>
      <c r="D55" s="46"/>
      <c r="E55" s="46"/>
      <c r="F55" s="46"/>
      <c r="G55" s="47" t="s">
        <v>156</v>
      </c>
      <c r="H55" s="53"/>
      <c r="I55" s="129">
        <v>60</v>
      </c>
      <c r="J55" s="129"/>
      <c r="K55" s="129"/>
      <c r="L55" s="129"/>
      <c r="M55" s="129"/>
      <c r="N55" s="117"/>
      <c r="O55" s="49"/>
    </row>
    <row r="56" spans="1:15" ht="15.75">
      <c r="A56" s="44"/>
      <c r="B56" s="46"/>
      <c r="C56" s="46"/>
      <c r="D56" s="46"/>
      <c r="E56" s="46"/>
      <c r="F56" s="46"/>
      <c r="G56" s="47" t="s">
        <v>157</v>
      </c>
      <c r="H56" s="48"/>
      <c r="I56" s="118">
        <v>40481</v>
      </c>
      <c r="J56" s="118"/>
      <c r="K56" s="118"/>
      <c r="L56" s="54" t="s">
        <v>158</v>
      </c>
      <c r="M56" s="131" t="s">
        <v>159</v>
      </c>
      <c r="N56" s="119"/>
      <c r="O56" s="49"/>
    </row>
    <row r="57" spans="1:15" ht="15">
      <c r="A57" s="44"/>
      <c r="B57" s="10"/>
      <c r="C57" s="55" t="s">
        <v>160</v>
      </c>
      <c r="D57" s="46"/>
      <c r="E57" s="46"/>
      <c r="F57" s="46"/>
      <c r="G57" s="55" t="s">
        <v>160</v>
      </c>
      <c r="H57" s="46"/>
      <c r="I57" s="46"/>
      <c r="J57" s="46"/>
      <c r="K57" s="46"/>
      <c r="L57" s="46"/>
      <c r="M57" s="46"/>
      <c r="N57" s="46"/>
      <c r="O57" s="56"/>
    </row>
    <row r="58" spans="1:15" ht="15.75">
      <c r="A58" s="49"/>
      <c r="B58" s="58" t="s">
        <v>161</v>
      </c>
      <c r="C58" s="125" t="s">
        <v>84</v>
      </c>
      <c r="D58" s="126"/>
      <c r="E58" s="59"/>
      <c r="F58" s="60" t="s">
        <v>162</v>
      </c>
      <c r="G58" s="125" t="s">
        <v>37</v>
      </c>
      <c r="H58" s="127"/>
      <c r="I58" s="127"/>
      <c r="J58" s="127"/>
      <c r="K58" s="127"/>
      <c r="L58" s="127"/>
      <c r="M58" s="127"/>
      <c r="N58" s="126"/>
      <c r="O58" s="49"/>
    </row>
    <row r="59" spans="1:15" ht="15">
      <c r="A59" s="49"/>
      <c r="B59" s="61" t="s">
        <v>163</v>
      </c>
      <c r="C59" s="121" t="s">
        <v>211</v>
      </c>
      <c r="D59" s="122"/>
      <c r="E59" s="62"/>
      <c r="F59" s="63" t="s">
        <v>165</v>
      </c>
      <c r="G59" s="121" t="s">
        <v>235</v>
      </c>
      <c r="H59" s="123"/>
      <c r="I59" s="123"/>
      <c r="J59" s="123"/>
      <c r="K59" s="123"/>
      <c r="L59" s="123"/>
      <c r="M59" s="123"/>
      <c r="N59" s="122"/>
      <c r="O59" s="49"/>
    </row>
    <row r="60" spans="1:15" ht="15">
      <c r="A60" s="49"/>
      <c r="B60" s="64" t="s">
        <v>167</v>
      </c>
      <c r="C60" s="121" t="s">
        <v>236</v>
      </c>
      <c r="D60" s="122"/>
      <c r="E60" s="62"/>
      <c r="F60" s="65" t="s">
        <v>169</v>
      </c>
      <c r="G60" s="121" t="s">
        <v>203</v>
      </c>
      <c r="H60" s="123"/>
      <c r="I60" s="123"/>
      <c r="J60" s="123"/>
      <c r="K60" s="123"/>
      <c r="L60" s="123"/>
      <c r="M60" s="123"/>
      <c r="N60" s="122"/>
      <c r="O60" s="49"/>
    </row>
    <row r="61" spans="1:15" ht="15">
      <c r="A61" s="44"/>
      <c r="B61" s="66" t="s">
        <v>171</v>
      </c>
      <c r="C61" s="67"/>
      <c r="D61" s="68"/>
      <c r="E61" s="69"/>
      <c r="F61" s="66" t="s">
        <v>171</v>
      </c>
      <c r="G61" s="70"/>
      <c r="H61" s="70"/>
      <c r="I61" s="70"/>
      <c r="J61" s="70"/>
      <c r="K61" s="70"/>
      <c r="L61" s="70"/>
      <c r="M61" s="70"/>
      <c r="N61" s="70"/>
      <c r="O61" s="56"/>
    </row>
    <row r="62" spans="1:15" ht="15">
      <c r="A62" s="49"/>
      <c r="B62" s="61"/>
      <c r="C62" s="121" t="s">
        <v>211</v>
      </c>
      <c r="D62" s="122"/>
      <c r="E62" s="62"/>
      <c r="F62" s="63"/>
      <c r="G62" s="121" t="s">
        <v>235</v>
      </c>
      <c r="H62" s="123"/>
      <c r="I62" s="123"/>
      <c r="J62" s="123"/>
      <c r="K62" s="123"/>
      <c r="L62" s="123"/>
      <c r="M62" s="123"/>
      <c r="N62" s="122"/>
      <c r="O62" s="49"/>
    </row>
    <row r="63" spans="1:15" ht="15">
      <c r="A63" s="49"/>
      <c r="B63" s="71"/>
      <c r="C63" s="121" t="s">
        <v>236</v>
      </c>
      <c r="D63" s="122"/>
      <c r="E63" s="62"/>
      <c r="F63" s="72"/>
      <c r="G63" s="121" t="s">
        <v>203</v>
      </c>
      <c r="H63" s="123"/>
      <c r="I63" s="123"/>
      <c r="J63" s="123"/>
      <c r="K63" s="123"/>
      <c r="L63" s="123"/>
      <c r="M63" s="123"/>
      <c r="N63" s="122"/>
      <c r="O63" s="49"/>
    </row>
    <row r="64" spans="1:15" ht="15.75">
      <c r="A64" s="44"/>
      <c r="B64" s="46"/>
      <c r="C64" s="46"/>
      <c r="D64" s="46"/>
      <c r="E64" s="46"/>
      <c r="F64" s="55" t="s">
        <v>172</v>
      </c>
      <c r="G64" s="73"/>
      <c r="H64" s="73"/>
      <c r="I64" s="73"/>
      <c r="J64" s="46"/>
      <c r="K64" s="46"/>
      <c r="L64" s="46"/>
      <c r="M64" s="74"/>
      <c r="N64" s="10"/>
      <c r="O64" s="56"/>
    </row>
    <row r="65" spans="1:15" ht="15">
      <c r="A65" s="44"/>
      <c r="B65" s="45" t="s">
        <v>173</v>
      </c>
      <c r="C65" s="46"/>
      <c r="D65" s="46"/>
      <c r="E65" s="46"/>
      <c r="F65" s="75" t="s">
        <v>174</v>
      </c>
      <c r="G65" s="75" t="s">
        <v>175</v>
      </c>
      <c r="H65" s="75" t="s">
        <v>176</v>
      </c>
      <c r="I65" s="75" t="s">
        <v>177</v>
      </c>
      <c r="J65" s="75" t="s">
        <v>178</v>
      </c>
      <c r="K65" s="76" t="s">
        <v>179</v>
      </c>
      <c r="L65" s="77"/>
      <c r="M65" s="78" t="s">
        <v>180</v>
      </c>
      <c r="N65" s="78" t="s">
        <v>181</v>
      </c>
      <c r="O65" s="49"/>
    </row>
    <row r="66" spans="1:15" ht="15">
      <c r="A66" s="49"/>
      <c r="B66" s="79" t="s">
        <v>182</v>
      </c>
      <c r="C66" s="80" t="str">
        <f>IF(C59&gt;"",C59&amp;" - "&amp;G59,"")</f>
        <v>Markku Uimi - Antti Kirveskari</v>
      </c>
      <c r="D66" s="80"/>
      <c r="E66" s="81"/>
      <c r="F66" s="82">
        <v>-9</v>
      </c>
      <c r="G66" s="82">
        <v>-6</v>
      </c>
      <c r="H66" s="82">
        <v>-3</v>
      </c>
      <c r="I66" s="82"/>
      <c r="J66" s="82"/>
      <c r="K66" s="83">
        <f>IF(ISBLANK(F66),"",COUNTIF(F66:J66,"&gt;=0"))</f>
        <v>0</v>
      </c>
      <c r="L66" s="84">
        <f>IF(ISBLANK(F66),"",(IF(LEFT(F66,1)="-",1,0)+IF(LEFT(G66,1)="-",1,0)+IF(LEFT(H66,1)="-",1,0)+IF(LEFT(I66,1)="-",1,0)+IF(LEFT(J66,1)="-",1,0)))</f>
        <v>3</v>
      </c>
      <c r="M66" s="85">
        <f aca="true" t="shared" si="2" ref="M66:N70">IF(K66=3,1,"")</f>
      </c>
      <c r="N66" s="86">
        <f t="shared" si="2"/>
        <v>1</v>
      </c>
      <c r="O66" s="49"/>
    </row>
    <row r="67" spans="1:15" ht="15">
      <c r="A67" s="49"/>
      <c r="B67" s="79" t="s">
        <v>183</v>
      </c>
      <c r="C67" s="80" t="str">
        <f>IF(C60&gt;"",C60&amp;" - "&amp;G60,"")</f>
        <v>Olavi Lindroos - Hannu Kajander</v>
      </c>
      <c r="D67" s="87"/>
      <c r="E67" s="81"/>
      <c r="F67" s="88">
        <v>-2</v>
      </c>
      <c r="G67" s="82">
        <v>-6</v>
      </c>
      <c r="H67" s="82">
        <v>-5</v>
      </c>
      <c r="I67" s="82"/>
      <c r="J67" s="82"/>
      <c r="K67" s="83">
        <f>IF(ISBLANK(F67),"",COUNTIF(F67:J67,"&gt;=0"))</f>
        <v>0</v>
      </c>
      <c r="L67" s="84">
        <f>IF(ISBLANK(F67),"",(IF(LEFT(F67,1)="-",1,0)+IF(LEFT(G67,1)="-",1,0)+IF(LEFT(H67,1)="-",1,0)+IF(LEFT(I67,1)="-",1,0)+IF(LEFT(J67,1)="-",1,0)))</f>
        <v>3</v>
      </c>
      <c r="M67" s="85">
        <f t="shared" si="2"/>
      </c>
      <c r="N67" s="86">
        <f t="shared" si="2"/>
        <v>1</v>
      </c>
      <c r="O67" s="49"/>
    </row>
    <row r="68" spans="1:15" ht="15">
      <c r="A68" s="49"/>
      <c r="B68" s="89" t="s">
        <v>184</v>
      </c>
      <c r="C68" s="90" t="str">
        <f>IF(C62&gt;"",C62&amp;" / "&amp;C63,"")</f>
        <v>Markku Uimi / Olavi Lindroos</v>
      </c>
      <c r="D68" s="91" t="str">
        <f>IF(G62&gt;"",G62&amp;" / "&amp;G63,"")</f>
        <v>Antti Kirveskari / Hannu Kajander</v>
      </c>
      <c r="E68" s="92"/>
      <c r="F68" s="93">
        <v>-8</v>
      </c>
      <c r="G68" s="94">
        <v>-4</v>
      </c>
      <c r="H68" s="95">
        <v>-5</v>
      </c>
      <c r="I68" s="95"/>
      <c r="J68" s="95"/>
      <c r="K68" s="83">
        <f>IF(ISBLANK(F68),"",COUNTIF(F68:J68,"&gt;=0"))</f>
        <v>0</v>
      </c>
      <c r="L68" s="84">
        <f>IF(ISBLANK(F68),"",(IF(LEFT(F68,1)="-",1,0)+IF(LEFT(G68,1)="-",1,0)+IF(LEFT(H68,1)="-",1,0)+IF(LEFT(I68,1)="-",1,0)+IF(LEFT(J68,1)="-",1,0)))</f>
        <v>3</v>
      </c>
      <c r="M68" s="85">
        <f t="shared" si="2"/>
      </c>
      <c r="N68" s="86">
        <f t="shared" si="2"/>
        <v>1</v>
      </c>
      <c r="O68" s="49"/>
    </row>
    <row r="69" spans="1:15" ht="15">
      <c r="A69" s="49"/>
      <c r="B69" s="79" t="s">
        <v>185</v>
      </c>
      <c r="C69" s="80" t="str">
        <f>IF(+C59&gt;"",C59&amp;" - "&amp;G60,"")</f>
        <v>Markku Uimi - Hannu Kajander</v>
      </c>
      <c r="D69" s="87"/>
      <c r="E69" s="81"/>
      <c r="F69" s="96"/>
      <c r="G69" s="82"/>
      <c r="H69" s="82"/>
      <c r="I69" s="82"/>
      <c r="J69" s="82"/>
      <c r="K69" s="83">
        <f>IF(ISBLANK(F69),"",COUNTIF(F69:J69,"&gt;=0"))</f>
      </c>
      <c r="L69" s="84">
        <f>IF(ISBLANK(F69),"",(IF(LEFT(F69,1)="-",1,0)+IF(LEFT(G69,1)="-",1,0)+IF(LEFT(H69,1)="-",1,0)+IF(LEFT(I69,1)="-",1,0)+IF(LEFT(J69,1)="-",1,0)))</f>
      </c>
      <c r="M69" s="85">
        <f t="shared" si="2"/>
      </c>
      <c r="N69" s="86">
        <f t="shared" si="2"/>
      </c>
      <c r="O69" s="49"/>
    </row>
    <row r="70" spans="1:15" ht="15.75" thickBot="1">
      <c r="A70" s="49"/>
      <c r="B70" s="79" t="s">
        <v>186</v>
      </c>
      <c r="C70" s="80" t="str">
        <f>IF(+C60&gt;"",C60&amp;" - "&amp;G59,"")</f>
        <v>Olavi Lindroos - Antti Kirveskari</v>
      </c>
      <c r="D70" s="87"/>
      <c r="E70" s="81"/>
      <c r="F70" s="82"/>
      <c r="G70" s="82"/>
      <c r="H70" s="82"/>
      <c r="I70" s="82"/>
      <c r="J70" s="82"/>
      <c r="K70" s="83">
        <f>IF(ISBLANK(F70),"",COUNTIF(F70:J70,"&gt;=0"))</f>
      </c>
      <c r="L70" s="97">
        <f>IF(ISBLANK(F70),"",(IF(LEFT(F70,1)="-",1,0)+IF(LEFT(G70,1)="-",1,0)+IF(LEFT(H70,1)="-",1,0)+IF(LEFT(I70,1)="-",1,0)+IF(LEFT(J70,1)="-",1,0)))</f>
      </c>
      <c r="M70" s="85">
        <f t="shared" si="2"/>
      </c>
      <c r="N70" s="86">
        <f t="shared" si="2"/>
      </c>
      <c r="O70" s="49"/>
    </row>
    <row r="71" spans="1:15" ht="16.5" thickBot="1">
      <c r="A71" s="44"/>
      <c r="B71" s="46"/>
      <c r="C71" s="46"/>
      <c r="D71" s="46"/>
      <c r="E71" s="46"/>
      <c r="F71" s="46"/>
      <c r="G71" s="46"/>
      <c r="H71" s="46"/>
      <c r="I71" s="98" t="s">
        <v>187</v>
      </c>
      <c r="J71" s="99"/>
      <c r="K71" s="100">
        <f>IF(ISBLANK(D66),"",SUM(K66:K70))</f>
      </c>
      <c r="L71" s="100">
        <f>IF(ISBLANK(E66),"",SUM(L66:L70))</f>
      </c>
      <c r="M71" s="101">
        <f>IF(ISBLANK(F66),"",SUM(M66:M70))</f>
        <v>0</v>
      </c>
      <c r="N71" s="102">
        <f>IF(ISBLANK(F66),"",SUM(N66:N70))</f>
        <v>3</v>
      </c>
      <c r="O71" s="49"/>
    </row>
    <row r="72" spans="1:15" ht="15">
      <c r="A72" s="44"/>
      <c r="B72" s="103" t="s">
        <v>188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56"/>
    </row>
    <row r="73" spans="1:15" ht="15">
      <c r="A73" s="44"/>
      <c r="B73" s="52" t="s">
        <v>189</v>
      </c>
      <c r="C73" s="52"/>
      <c r="D73" s="52" t="s">
        <v>190</v>
      </c>
      <c r="E73" s="104"/>
      <c r="F73" s="52"/>
      <c r="G73" s="52" t="s">
        <v>191</v>
      </c>
      <c r="H73" s="104"/>
      <c r="I73" s="52"/>
      <c r="J73" s="105" t="s">
        <v>192</v>
      </c>
      <c r="K73" s="10"/>
      <c r="L73" s="46"/>
      <c r="M73" s="46"/>
      <c r="N73" s="46"/>
      <c r="O73" s="56"/>
    </row>
    <row r="74" spans="1:15" ht="16.5" thickBot="1">
      <c r="A74" s="44"/>
      <c r="B74" s="46"/>
      <c r="C74" s="46"/>
      <c r="D74" s="46"/>
      <c r="E74" s="46"/>
      <c r="F74" s="46"/>
      <c r="G74" s="46"/>
      <c r="H74" s="46"/>
      <c r="I74" s="46"/>
      <c r="J74" s="124" t="str">
        <f>IF(M71=3,C58,IF(N71=3,G58,""))</f>
        <v>TuTo</v>
      </c>
      <c r="K74" s="124"/>
      <c r="L74" s="124"/>
      <c r="M74" s="124"/>
      <c r="N74" s="115"/>
      <c r="O74" s="49"/>
    </row>
    <row r="75" spans="1:15" ht="18">
      <c r="A75" s="106"/>
      <c r="B75" s="107"/>
      <c r="C75" s="107"/>
      <c r="D75" s="107"/>
      <c r="E75" s="107"/>
      <c r="F75" s="107"/>
      <c r="G75" s="107"/>
      <c r="H75" s="107"/>
      <c r="I75" s="107"/>
      <c r="J75" s="108"/>
      <c r="K75" s="108"/>
      <c r="L75" s="108"/>
      <c r="M75" s="108"/>
      <c r="N75" s="108"/>
      <c r="O75" s="109"/>
    </row>
    <row r="80" spans="1:15" ht="15.75">
      <c r="A80" s="44"/>
      <c r="B80" s="10"/>
      <c r="C80" s="45" t="s">
        <v>151</v>
      </c>
      <c r="D80" s="46"/>
      <c r="E80" s="46"/>
      <c r="F80" s="10"/>
      <c r="G80" s="47" t="s">
        <v>152</v>
      </c>
      <c r="H80" s="48"/>
      <c r="I80" s="128" t="s">
        <v>112</v>
      </c>
      <c r="J80" s="128"/>
      <c r="K80" s="128"/>
      <c r="L80" s="128"/>
      <c r="M80" s="128"/>
      <c r="N80" s="116"/>
      <c r="O80" s="49"/>
    </row>
    <row r="81" spans="1:15" ht="20.25">
      <c r="A81" s="44"/>
      <c r="B81" s="50"/>
      <c r="C81" s="51" t="s">
        <v>153</v>
      </c>
      <c r="D81" s="46"/>
      <c r="E81" s="46"/>
      <c r="F81" s="10"/>
      <c r="G81" s="47" t="s">
        <v>154</v>
      </c>
      <c r="H81" s="48"/>
      <c r="I81" s="128" t="s">
        <v>93</v>
      </c>
      <c r="J81" s="128"/>
      <c r="K81" s="128"/>
      <c r="L81" s="128"/>
      <c r="M81" s="128"/>
      <c r="N81" s="116"/>
      <c r="O81" s="49"/>
    </row>
    <row r="82" spans="1:15" ht="15">
      <c r="A82" s="44"/>
      <c r="B82" s="46"/>
      <c r="C82" s="52" t="s">
        <v>155</v>
      </c>
      <c r="D82" s="46"/>
      <c r="E82" s="46"/>
      <c r="F82" s="46"/>
      <c r="G82" s="47" t="s">
        <v>156</v>
      </c>
      <c r="H82" s="53"/>
      <c r="I82" s="129">
        <v>60</v>
      </c>
      <c r="J82" s="129"/>
      <c r="K82" s="129"/>
      <c r="L82" s="129"/>
      <c r="M82" s="129"/>
      <c r="N82" s="117"/>
      <c r="O82" s="49"/>
    </row>
    <row r="83" spans="1:15" ht="15.75">
      <c r="A83" s="44"/>
      <c r="B83" s="46"/>
      <c r="C83" s="46"/>
      <c r="D83" s="46"/>
      <c r="E83" s="46"/>
      <c r="F83" s="46"/>
      <c r="G83" s="47" t="s">
        <v>157</v>
      </c>
      <c r="H83" s="48"/>
      <c r="I83" s="118">
        <v>40481</v>
      </c>
      <c r="J83" s="118"/>
      <c r="K83" s="118"/>
      <c r="L83" s="54" t="s">
        <v>158</v>
      </c>
      <c r="M83" s="131" t="s">
        <v>159</v>
      </c>
      <c r="N83" s="119"/>
      <c r="O83" s="49"/>
    </row>
    <row r="84" spans="1:15" ht="15">
      <c r="A84" s="44"/>
      <c r="B84" s="10"/>
      <c r="C84" s="55" t="s">
        <v>160</v>
      </c>
      <c r="D84" s="46"/>
      <c r="E84" s="46"/>
      <c r="F84" s="46"/>
      <c r="G84" s="55" t="s">
        <v>160</v>
      </c>
      <c r="H84" s="46"/>
      <c r="I84" s="46"/>
      <c r="J84" s="46"/>
      <c r="K84" s="46"/>
      <c r="L84" s="46"/>
      <c r="M84" s="46"/>
      <c r="N84" s="46"/>
      <c r="O84" s="56"/>
    </row>
    <row r="85" spans="1:15" ht="15.75">
      <c r="A85" s="49"/>
      <c r="B85" s="58" t="s">
        <v>161</v>
      </c>
      <c r="C85" s="125" t="s">
        <v>81</v>
      </c>
      <c r="D85" s="126"/>
      <c r="E85" s="59"/>
      <c r="F85" s="60" t="s">
        <v>162</v>
      </c>
      <c r="G85" s="125" t="s">
        <v>130</v>
      </c>
      <c r="H85" s="127"/>
      <c r="I85" s="127"/>
      <c r="J85" s="127"/>
      <c r="K85" s="127"/>
      <c r="L85" s="127"/>
      <c r="M85" s="127"/>
      <c r="N85" s="126"/>
      <c r="O85" s="49"/>
    </row>
    <row r="86" spans="1:15" ht="15">
      <c r="A86" s="49"/>
      <c r="B86" s="61" t="s">
        <v>163</v>
      </c>
      <c r="C86" s="121" t="s">
        <v>237</v>
      </c>
      <c r="D86" s="122"/>
      <c r="E86" s="62"/>
      <c r="F86" s="63" t="s">
        <v>165</v>
      </c>
      <c r="G86" s="121" t="s">
        <v>206</v>
      </c>
      <c r="H86" s="123"/>
      <c r="I86" s="123"/>
      <c r="J86" s="123"/>
      <c r="K86" s="123"/>
      <c r="L86" s="123"/>
      <c r="M86" s="123"/>
      <c r="N86" s="122"/>
      <c r="O86" s="49"/>
    </row>
    <row r="87" spans="1:15" ht="15">
      <c r="A87" s="49"/>
      <c r="B87" s="64" t="s">
        <v>167</v>
      </c>
      <c r="C87" s="121" t="s">
        <v>238</v>
      </c>
      <c r="D87" s="122"/>
      <c r="E87" s="62"/>
      <c r="F87" s="65" t="s">
        <v>169</v>
      </c>
      <c r="G87" s="121" t="s">
        <v>208</v>
      </c>
      <c r="H87" s="123"/>
      <c r="I87" s="123"/>
      <c r="J87" s="123"/>
      <c r="K87" s="123"/>
      <c r="L87" s="123"/>
      <c r="M87" s="123"/>
      <c r="N87" s="122"/>
      <c r="O87" s="49"/>
    </row>
    <row r="88" spans="1:15" ht="15">
      <c r="A88" s="44"/>
      <c r="B88" s="66" t="s">
        <v>171</v>
      </c>
      <c r="C88" s="67"/>
      <c r="D88" s="68"/>
      <c r="E88" s="69"/>
      <c r="F88" s="66" t="s">
        <v>171</v>
      </c>
      <c r="G88" s="70"/>
      <c r="H88" s="70"/>
      <c r="I88" s="70"/>
      <c r="J88" s="70"/>
      <c r="K88" s="70"/>
      <c r="L88" s="70"/>
      <c r="M88" s="70"/>
      <c r="N88" s="70"/>
      <c r="O88" s="56"/>
    </row>
    <row r="89" spans="1:15" ht="15">
      <c r="A89" s="49"/>
      <c r="B89" s="61"/>
      <c r="C89" s="121" t="s">
        <v>237</v>
      </c>
      <c r="D89" s="122"/>
      <c r="E89" s="62"/>
      <c r="F89" s="63"/>
      <c r="G89" s="121" t="s">
        <v>206</v>
      </c>
      <c r="H89" s="123"/>
      <c r="I89" s="123"/>
      <c r="J89" s="123"/>
      <c r="K89" s="123"/>
      <c r="L89" s="123"/>
      <c r="M89" s="123"/>
      <c r="N89" s="122"/>
      <c r="O89" s="49"/>
    </row>
    <row r="90" spans="1:15" ht="15">
      <c r="A90" s="49"/>
      <c r="B90" s="71"/>
      <c r="C90" s="121" t="s">
        <v>238</v>
      </c>
      <c r="D90" s="122"/>
      <c r="E90" s="62"/>
      <c r="F90" s="72"/>
      <c r="G90" s="121" t="s">
        <v>208</v>
      </c>
      <c r="H90" s="123"/>
      <c r="I90" s="123"/>
      <c r="J90" s="123"/>
      <c r="K90" s="123"/>
      <c r="L90" s="123"/>
      <c r="M90" s="123"/>
      <c r="N90" s="122"/>
      <c r="O90" s="49"/>
    </row>
    <row r="91" spans="1:15" ht="15.75">
      <c r="A91" s="44"/>
      <c r="B91" s="46"/>
      <c r="C91" s="46"/>
      <c r="D91" s="46"/>
      <c r="E91" s="46"/>
      <c r="F91" s="55" t="s">
        <v>172</v>
      </c>
      <c r="G91" s="73"/>
      <c r="H91" s="73"/>
      <c r="I91" s="73"/>
      <c r="J91" s="46"/>
      <c r="K91" s="46"/>
      <c r="L91" s="46"/>
      <c r="M91" s="74"/>
      <c r="N91" s="10"/>
      <c r="O91" s="56"/>
    </row>
    <row r="92" spans="1:15" ht="15">
      <c r="A92" s="44"/>
      <c r="B92" s="45" t="s">
        <v>173</v>
      </c>
      <c r="C92" s="46"/>
      <c r="D92" s="46"/>
      <c r="E92" s="46"/>
      <c r="F92" s="75" t="s">
        <v>174</v>
      </c>
      <c r="G92" s="75" t="s">
        <v>175</v>
      </c>
      <c r="H92" s="75" t="s">
        <v>176</v>
      </c>
      <c r="I92" s="75" t="s">
        <v>177</v>
      </c>
      <c r="J92" s="75" t="s">
        <v>178</v>
      </c>
      <c r="K92" s="76" t="s">
        <v>179</v>
      </c>
      <c r="L92" s="77"/>
      <c r="M92" s="78" t="s">
        <v>180</v>
      </c>
      <c r="N92" s="78" t="s">
        <v>181</v>
      </c>
      <c r="O92" s="49"/>
    </row>
    <row r="93" spans="1:15" ht="15">
      <c r="A93" s="49"/>
      <c r="B93" s="79" t="s">
        <v>182</v>
      </c>
      <c r="C93" s="80" t="str">
        <f>IF(C86&gt;"",C86&amp;" - "&amp;G86,"")</f>
        <v>Hannu Uusikivi - Kari Lehtonen </v>
      </c>
      <c r="D93" s="80"/>
      <c r="E93" s="81"/>
      <c r="F93" s="82">
        <v>9</v>
      </c>
      <c r="G93" s="82">
        <v>5</v>
      </c>
      <c r="H93" s="82">
        <v>-6</v>
      </c>
      <c r="I93" s="82">
        <v>-3</v>
      </c>
      <c r="J93" s="82">
        <v>-9</v>
      </c>
      <c r="K93" s="83">
        <f>IF(ISBLANK(F93),"",COUNTIF(F93:J93,"&gt;=0"))</f>
        <v>2</v>
      </c>
      <c r="L93" s="84">
        <f>IF(ISBLANK(F93),"",(IF(LEFT(F93,1)="-",1,0)+IF(LEFT(G93,1)="-",1,0)+IF(LEFT(H93,1)="-",1,0)+IF(LEFT(I93,1)="-",1,0)+IF(LEFT(J93,1)="-",1,0)))</f>
        <v>3</v>
      </c>
      <c r="M93" s="85">
        <f aca="true" t="shared" si="3" ref="M93:N97">IF(K93=3,1,"")</f>
      </c>
      <c r="N93" s="86">
        <f t="shared" si="3"/>
        <v>1</v>
      </c>
      <c r="O93" s="49"/>
    </row>
    <row r="94" spans="1:15" ht="15">
      <c r="A94" s="49"/>
      <c r="B94" s="79" t="s">
        <v>183</v>
      </c>
      <c r="C94" s="80" t="str">
        <f>IF(C87&gt;"",C87&amp;" - "&amp;G87,"")</f>
        <v>Esko Lemettilä - Tauno Kara</v>
      </c>
      <c r="D94" s="87"/>
      <c r="E94" s="81"/>
      <c r="F94" s="88">
        <v>-8</v>
      </c>
      <c r="G94" s="82">
        <v>8</v>
      </c>
      <c r="H94" s="82">
        <v>-3</v>
      </c>
      <c r="I94" s="82">
        <v>-12</v>
      </c>
      <c r="J94" s="82"/>
      <c r="K94" s="83">
        <f>IF(ISBLANK(F94),"",COUNTIF(F94:J94,"&gt;=0"))</f>
        <v>1</v>
      </c>
      <c r="L94" s="84">
        <f>IF(ISBLANK(F94),"",(IF(LEFT(F94,1)="-",1,0)+IF(LEFT(G94,1)="-",1,0)+IF(LEFT(H94,1)="-",1,0)+IF(LEFT(I94,1)="-",1,0)+IF(LEFT(J94,1)="-",1,0)))</f>
        <v>3</v>
      </c>
      <c r="M94" s="85">
        <f t="shared" si="3"/>
      </c>
      <c r="N94" s="86">
        <f t="shared" si="3"/>
        <v>1</v>
      </c>
      <c r="O94" s="49"/>
    </row>
    <row r="95" spans="1:15" ht="15">
      <c r="A95" s="49"/>
      <c r="B95" s="89" t="s">
        <v>184</v>
      </c>
      <c r="C95" s="90" t="str">
        <f>IF(C89&gt;"",C89&amp;" / "&amp;C90,"")</f>
        <v>Hannu Uusikivi / Esko Lemettilä</v>
      </c>
      <c r="D95" s="91" t="str">
        <f>IF(G89&gt;"",G89&amp;" / "&amp;G90,"")</f>
        <v>Kari Lehtonen  / Tauno Kara</v>
      </c>
      <c r="E95" s="92"/>
      <c r="F95" s="93">
        <v>-4</v>
      </c>
      <c r="G95" s="94">
        <v>7</v>
      </c>
      <c r="H95" s="95">
        <v>-10</v>
      </c>
      <c r="I95" s="95">
        <v>-3</v>
      </c>
      <c r="J95" s="95"/>
      <c r="K95" s="83">
        <f>IF(ISBLANK(F95),"",COUNTIF(F95:J95,"&gt;=0"))</f>
        <v>1</v>
      </c>
      <c r="L95" s="84">
        <f>IF(ISBLANK(F95),"",(IF(LEFT(F95,1)="-",1,0)+IF(LEFT(G95,1)="-",1,0)+IF(LEFT(H95,1)="-",1,0)+IF(LEFT(I95,1)="-",1,0)+IF(LEFT(J95,1)="-",1,0)))</f>
        <v>3</v>
      </c>
      <c r="M95" s="85">
        <f t="shared" si="3"/>
      </c>
      <c r="N95" s="86">
        <f t="shared" si="3"/>
        <v>1</v>
      </c>
      <c r="O95" s="49"/>
    </row>
    <row r="96" spans="1:15" ht="15">
      <c r="A96" s="49"/>
      <c r="B96" s="79" t="s">
        <v>185</v>
      </c>
      <c r="C96" s="80" t="str">
        <f>IF(+C86&gt;"",C86&amp;" - "&amp;G87,"")</f>
        <v>Hannu Uusikivi - Tauno Kara</v>
      </c>
      <c r="D96" s="87"/>
      <c r="E96" s="81"/>
      <c r="F96" s="96"/>
      <c r="G96" s="82"/>
      <c r="H96" s="82"/>
      <c r="I96" s="82"/>
      <c r="J96" s="82"/>
      <c r="K96" s="83">
        <f>IF(ISBLANK(F96),"",COUNTIF(F96:J96,"&gt;=0"))</f>
      </c>
      <c r="L96" s="84">
        <f>IF(ISBLANK(F96),"",(IF(LEFT(F96,1)="-",1,0)+IF(LEFT(G96,1)="-",1,0)+IF(LEFT(H96,1)="-",1,0)+IF(LEFT(I96,1)="-",1,0)+IF(LEFT(J96,1)="-",1,0)))</f>
      </c>
      <c r="M96" s="85">
        <f t="shared" si="3"/>
      </c>
      <c r="N96" s="86">
        <f t="shared" si="3"/>
      </c>
      <c r="O96" s="49"/>
    </row>
    <row r="97" spans="1:15" ht="15.75" thickBot="1">
      <c r="A97" s="49"/>
      <c r="B97" s="79" t="s">
        <v>186</v>
      </c>
      <c r="C97" s="80" t="str">
        <f>IF(+C87&gt;"",C87&amp;" - "&amp;G86,"")</f>
        <v>Esko Lemettilä - Kari Lehtonen </v>
      </c>
      <c r="D97" s="87"/>
      <c r="E97" s="81"/>
      <c r="F97" s="82"/>
      <c r="G97" s="82"/>
      <c r="H97" s="82"/>
      <c r="I97" s="82"/>
      <c r="J97" s="82"/>
      <c r="K97" s="83">
        <f>IF(ISBLANK(F97),"",COUNTIF(F97:J97,"&gt;=0"))</f>
      </c>
      <c r="L97" s="97">
        <f>IF(ISBLANK(F97),"",(IF(LEFT(F97,1)="-",1,0)+IF(LEFT(G97,1)="-",1,0)+IF(LEFT(H97,1)="-",1,0)+IF(LEFT(I97,1)="-",1,0)+IF(LEFT(J97,1)="-",1,0)))</f>
      </c>
      <c r="M97" s="85">
        <f t="shared" si="3"/>
      </c>
      <c r="N97" s="86">
        <f t="shared" si="3"/>
      </c>
      <c r="O97" s="49"/>
    </row>
    <row r="98" spans="1:15" ht="16.5" thickBot="1">
      <c r="A98" s="44"/>
      <c r="B98" s="46"/>
      <c r="C98" s="46"/>
      <c r="D98" s="46"/>
      <c r="E98" s="46"/>
      <c r="F98" s="46"/>
      <c r="G98" s="46"/>
      <c r="H98" s="46"/>
      <c r="I98" s="98" t="s">
        <v>187</v>
      </c>
      <c r="J98" s="99"/>
      <c r="K98" s="100">
        <f>IF(ISBLANK(D93),"",SUM(K93:K97))</f>
      </c>
      <c r="L98" s="100">
        <f>IF(ISBLANK(E93),"",SUM(L93:L97))</f>
      </c>
      <c r="M98" s="101">
        <f>IF(ISBLANK(F93),"",SUM(M93:M97))</f>
        <v>0</v>
      </c>
      <c r="N98" s="102">
        <f>IF(ISBLANK(F93),"",SUM(N93:N97))</f>
        <v>3</v>
      </c>
      <c r="O98" s="49"/>
    </row>
    <row r="99" spans="1:15" ht="15">
      <c r="A99" s="44"/>
      <c r="B99" s="103" t="s">
        <v>188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56"/>
    </row>
    <row r="100" spans="1:15" ht="15">
      <c r="A100" s="44"/>
      <c r="B100" s="52" t="s">
        <v>189</v>
      </c>
      <c r="C100" s="52"/>
      <c r="D100" s="52" t="s">
        <v>190</v>
      </c>
      <c r="E100" s="104"/>
      <c r="F100" s="52"/>
      <c r="G100" s="52" t="s">
        <v>191</v>
      </c>
      <c r="H100" s="104"/>
      <c r="I100" s="52"/>
      <c r="J100" s="105" t="s">
        <v>192</v>
      </c>
      <c r="K100" s="10"/>
      <c r="L100" s="46"/>
      <c r="M100" s="46"/>
      <c r="N100" s="46"/>
      <c r="O100" s="56"/>
    </row>
    <row r="101" spans="1:15" ht="16.5" thickBot="1">
      <c r="A101" s="44"/>
      <c r="B101" s="46"/>
      <c r="C101" s="46"/>
      <c r="D101" s="46"/>
      <c r="E101" s="46"/>
      <c r="F101" s="46"/>
      <c r="G101" s="46"/>
      <c r="H101" s="46"/>
      <c r="I101" s="46"/>
      <c r="J101" s="124" t="str">
        <f>IF(M98=3,C85,IF(N98=3,G85,""))</f>
        <v>Jysry</v>
      </c>
      <c r="K101" s="124"/>
      <c r="L101" s="124"/>
      <c r="M101" s="124"/>
      <c r="N101" s="115"/>
      <c r="O101" s="49"/>
    </row>
    <row r="102" spans="1:15" ht="18">
      <c r="A102" s="106"/>
      <c r="B102" s="107"/>
      <c r="C102" s="107"/>
      <c r="D102" s="107"/>
      <c r="E102" s="107"/>
      <c r="F102" s="107"/>
      <c r="G102" s="107"/>
      <c r="H102" s="107"/>
      <c r="I102" s="107"/>
      <c r="J102" s="108"/>
      <c r="K102" s="108"/>
      <c r="L102" s="108"/>
      <c r="M102" s="108"/>
      <c r="N102" s="108"/>
      <c r="O102" s="109"/>
    </row>
    <row r="105" spans="1:15" ht="15.75">
      <c r="A105" s="44"/>
      <c r="B105" s="10"/>
      <c r="C105" s="45" t="s">
        <v>151</v>
      </c>
      <c r="D105" s="46"/>
      <c r="E105" s="46"/>
      <c r="F105" s="10"/>
      <c r="G105" s="47" t="s">
        <v>152</v>
      </c>
      <c r="H105" s="48"/>
      <c r="I105" s="128" t="s">
        <v>112</v>
      </c>
      <c r="J105" s="128"/>
      <c r="K105" s="128"/>
      <c r="L105" s="128"/>
      <c r="M105" s="128"/>
      <c r="N105" s="116"/>
      <c r="O105" s="49"/>
    </row>
    <row r="106" spans="1:15" ht="20.25">
      <c r="A106" s="44"/>
      <c r="B106" s="50"/>
      <c r="C106" s="51" t="s">
        <v>153</v>
      </c>
      <c r="D106" s="46"/>
      <c r="E106" s="46"/>
      <c r="F106" s="10"/>
      <c r="G106" s="47" t="s">
        <v>154</v>
      </c>
      <c r="H106" s="48"/>
      <c r="I106" s="128" t="s">
        <v>93</v>
      </c>
      <c r="J106" s="128"/>
      <c r="K106" s="128"/>
      <c r="L106" s="128"/>
      <c r="M106" s="128"/>
      <c r="N106" s="116"/>
      <c r="O106" s="49"/>
    </row>
    <row r="107" spans="1:15" ht="15">
      <c r="A107" s="44"/>
      <c r="B107" s="46"/>
      <c r="C107" s="52" t="s">
        <v>155</v>
      </c>
      <c r="D107" s="46"/>
      <c r="E107" s="46"/>
      <c r="F107" s="46"/>
      <c r="G107" s="47" t="s">
        <v>156</v>
      </c>
      <c r="H107" s="53"/>
      <c r="I107" s="129">
        <v>60</v>
      </c>
      <c r="J107" s="129"/>
      <c r="K107" s="129"/>
      <c r="L107" s="129"/>
      <c r="M107" s="129"/>
      <c r="N107" s="117"/>
      <c r="O107" s="49"/>
    </row>
    <row r="108" spans="1:15" ht="15.75">
      <c r="A108" s="44"/>
      <c r="B108" s="46"/>
      <c r="C108" s="46"/>
      <c r="D108" s="46"/>
      <c r="E108" s="46"/>
      <c r="F108" s="46"/>
      <c r="G108" s="47" t="s">
        <v>157</v>
      </c>
      <c r="H108" s="48"/>
      <c r="I108" s="118">
        <v>40481</v>
      </c>
      <c r="J108" s="118"/>
      <c r="K108" s="118"/>
      <c r="L108" s="54" t="s">
        <v>158</v>
      </c>
      <c r="M108" s="131" t="s">
        <v>159</v>
      </c>
      <c r="N108" s="119"/>
      <c r="O108" s="49"/>
    </row>
    <row r="109" spans="1:15" ht="15">
      <c r="A109" s="44"/>
      <c r="B109" s="10"/>
      <c r="C109" s="55" t="s">
        <v>160</v>
      </c>
      <c r="D109" s="46"/>
      <c r="E109" s="46"/>
      <c r="F109" s="46"/>
      <c r="G109" s="55" t="s">
        <v>160</v>
      </c>
      <c r="H109" s="46"/>
      <c r="I109" s="46"/>
      <c r="J109" s="46"/>
      <c r="K109" s="46"/>
      <c r="L109" s="46"/>
      <c r="M109" s="46"/>
      <c r="N109" s="46"/>
      <c r="O109" s="56"/>
    </row>
    <row r="110" spans="1:15" ht="15.75">
      <c r="A110" s="49"/>
      <c r="B110" s="58" t="s">
        <v>161</v>
      </c>
      <c r="C110" s="125" t="s">
        <v>34</v>
      </c>
      <c r="D110" s="126"/>
      <c r="E110" s="59"/>
      <c r="F110" s="60" t="s">
        <v>162</v>
      </c>
      <c r="G110" s="125" t="s">
        <v>46</v>
      </c>
      <c r="H110" s="127"/>
      <c r="I110" s="127"/>
      <c r="J110" s="127"/>
      <c r="K110" s="127"/>
      <c r="L110" s="127"/>
      <c r="M110" s="127"/>
      <c r="N110" s="126"/>
      <c r="O110" s="49"/>
    </row>
    <row r="111" spans="1:15" ht="15">
      <c r="A111" s="49"/>
      <c r="B111" s="61" t="s">
        <v>163</v>
      </c>
      <c r="C111" s="121" t="s">
        <v>239</v>
      </c>
      <c r="D111" s="122"/>
      <c r="E111" s="62"/>
      <c r="F111" s="63" t="s">
        <v>165</v>
      </c>
      <c r="G111" s="121" t="s">
        <v>240</v>
      </c>
      <c r="H111" s="123"/>
      <c r="I111" s="123"/>
      <c r="J111" s="123"/>
      <c r="K111" s="123"/>
      <c r="L111" s="123"/>
      <c r="M111" s="123"/>
      <c r="N111" s="122"/>
      <c r="O111" s="49"/>
    </row>
    <row r="112" spans="1:15" ht="15">
      <c r="A112" s="49"/>
      <c r="B112" s="64" t="s">
        <v>167</v>
      </c>
      <c r="C112" s="121" t="s">
        <v>241</v>
      </c>
      <c r="D112" s="122"/>
      <c r="E112" s="62"/>
      <c r="F112" s="65" t="s">
        <v>169</v>
      </c>
      <c r="G112" s="121" t="s">
        <v>242</v>
      </c>
      <c r="H112" s="123"/>
      <c r="I112" s="123"/>
      <c r="J112" s="123"/>
      <c r="K112" s="123"/>
      <c r="L112" s="123"/>
      <c r="M112" s="123"/>
      <c r="N112" s="122"/>
      <c r="O112" s="49"/>
    </row>
    <row r="113" spans="1:15" ht="15">
      <c r="A113" s="44"/>
      <c r="B113" s="66" t="s">
        <v>171</v>
      </c>
      <c r="C113" s="67"/>
      <c r="D113" s="68"/>
      <c r="E113" s="69"/>
      <c r="F113" s="66" t="s">
        <v>171</v>
      </c>
      <c r="G113" s="70"/>
      <c r="H113" s="70"/>
      <c r="I113" s="70"/>
      <c r="J113" s="70"/>
      <c r="K113" s="70"/>
      <c r="L113" s="70"/>
      <c r="M113" s="70"/>
      <c r="N113" s="70"/>
      <c r="O113" s="56"/>
    </row>
    <row r="114" spans="1:15" ht="15">
      <c r="A114" s="49"/>
      <c r="B114" s="61"/>
      <c r="C114" s="121" t="s">
        <v>239</v>
      </c>
      <c r="D114" s="122"/>
      <c r="E114" s="62"/>
      <c r="F114" s="63"/>
      <c r="G114" s="121" t="s">
        <v>240</v>
      </c>
      <c r="H114" s="123"/>
      <c r="I114" s="123"/>
      <c r="J114" s="123"/>
      <c r="K114" s="123"/>
      <c r="L114" s="123"/>
      <c r="M114" s="123"/>
      <c r="N114" s="122"/>
      <c r="O114" s="49"/>
    </row>
    <row r="115" spans="1:15" ht="15">
      <c r="A115" s="49"/>
      <c r="B115" s="71"/>
      <c r="C115" s="121" t="s">
        <v>241</v>
      </c>
      <c r="D115" s="122"/>
      <c r="E115" s="62"/>
      <c r="F115" s="72"/>
      <c r="G115" s="121" t="s">
        <v>242</v>
      </c>
      <c r="H115" s="123"/>
      <c r="I115" s="123"/>
      <c r="J115" s="123"/>
      <c r="K115" s="123"/>
      <c r="L115" s="123"/>
      <c r="M115" s="123"/>
      <c r="N115" s="122"/>
      <c r="O115" s="49"/>
    </row>
    <row r="116" spans="1:15" ht="15.75">
      <c r="A116" s="44"/>
      <c r="B116" s="46"/>
      <c r="C116" s="46"/>
      <c r="D116" s="46"/>
      <c r="E116" s="46"/>
      <c r="F116" s="55" t="s">
        <v>172</v>
      </c>
      <c r="G116" s="73"/>
      <c r="H116" s="73"/>
      <c r="I116" s="73"/>
      <c r="J116" s="46"/>
      <c r="K116" s="46"/>
      <c r="L116" s="46"/>
      <c r="M116" s="74"/>
      <c r="N116" s="10"/>
      <c r="O116" s="56"/>
    </row>
    <row r="117" spans="1:15" ht="15">
      <c r="A117" s="44"/>
      <c r="B117" s="45" t="s">
        <v>173</v>
      </c>
      <c r="C117" s="46"/>
      <c r="D117" s="46"/>
      <c r="E117" s="46"/>
      <c r="F117" s="75" t="s">
        <v>174</v>
      </c>
      <c r="G117" s="75" t="s">
        <v>175</v>
      </c>
      <c r="H117" s="75" t="s">
        <v>176</v>
      </c>
      <c r="I117" s="75" t="s">
        <v>177</v>
      </c>
      <c r="J117" s="75" t="s">
        <v>178</v>
      </c>
      <c r="K117" s="76" t="s">
        <v>179</v>
      </c>
      <c r="L117" s="77"/>
      <c r="M117" s="78" t="s">
        <v>180</v>
      </c>
      <c r="N117" s="78" t="s">
        <v>181</v>
      </c>
      <c r="O117" s="49"/>
    </row>
    <row r="118" spans="1:15" ht="15">
      <c r="A118" s="49"/>
      <c r="B118" s="79" t="s">
        <v>182</v>
      </c>
      <c r="C118" s="80" t="str">
        <f>IF(C111&gt;"",C111&amp;" - "&amp;G111,"")</f>
        <v>Eero Nordling - Kai Merimaa</v>
      </c>
      <c r="D118" s="80"/>
      <c r="E118" s="81"/>
      <c r="F118" s="82">
        <v>-4</v>
      </c>
      <c r="G118" s="82">
        <v>9</v>
      </c>
      <c r="H118" s="82">
        <v>-6</v>
      </c>
      <c r="I118" s="82">
        <v>9</v>
      </c>
      <c r="J118" s="82">
        <v>9</v>
      </c>
      <c r="K118" s="83">
        <f>IF(ISBLANK(F118),"",COUNTIF(F118:J118,"&gt;=0"))</f>
        <v>3</v>
      </c>
      <c r="L118" s="84">
        <f>IF(ISBLANK(F118),"",(IF(LEFT(F118,1)="-",1,0)+IF(LEFT(G118,1)="-",1,0)+IF(LEFT(H118,1)="-",1,0)+IF(LEFT(I118,1)="-",1,0)+IF(LEFT(J118,1)="-",1,0)))</f>
        <v>2</v>
      </c>
      <c r="M118" s="85">
        <f aca="true" t="shared" si="4" ref="M118:N122">IF(K118=3,1,"")</f>
        <v>1</v>
      </c>
      <c r="N118" s="86">
        <f t="shared" si="4"/>
      </c>
      <c r="O118" s="49"/>
    </row>
    <row r="119" spans="1:15" ht="15">
      <c r="A119" s="49"/>
      <c r="B119" s="79" t="s">
        <v>183</v>
      </c>
      <c r="C119" s="80" t="str">
        <f>IF(C112&gt;"",C112&amp;" - "&amp;G112,"")</f>
        <v>Pertti Mäkinen - Juha Hämäläinen</v>
      </c>
      <c r="D119" s="87"/>
      <c r="E119" s="81"/>
      <c r="F119" s="88">
        <v>-4</v>
      </c>
      <c r="G119" s="82">
        <v>-9</v>
      </c>
      <c r="H119" s="82">
        <v>-4</v>
      </c>
      <c r="I119" s="82"/>
      <c r="J119" s="82"/>
      <c r="K119" s="83">
        <f>IF(ISBLANK(F119),"",COUNTIF(F119:J119,"&gt;=0"))</f>
        <v>0</v>
      </c>
      <c r="L119" s="84">
        <f>IF(ISBLANK(F119),"",(IF(LEFT(F119,1)="-",1,0)+IF(LEFT(G119,1)="-",1,0)+IF(LEFT(H119,1)="-",1,0)+IF(LEFT(I119,1)="-",1,0)+IF(LEFT(J119,1)="-",1,0)))</f>
        <v>3</v>
      </c>
      <c r="M119" s="85">
        <f t="shared" si="4"/>
      </c>
      <c r="N119" s="86">
        <f t="shared" si="4"/>
        <v>1</v>
      </c>
      <c r="O119" s="49"/>
    </row>
    <row r="120" spans="1:15" ht="15">
      <c r="A120" s="49"/>
      <c r="B120" s="89" t="s">
        <v>184</v>
      </c>
      <c r="C120" s="90" t="str">
        <f>IF(C114&gt;"",C114&amp;" / "&amp;C115,"")</f>
        <v>Eero Nordling / Pertti Mäkinen</v>
      </c>
      <c r="D120" s="91" t="str">
        <f>IF(G114&gt;"",G114&amp;" / "&amp;G115,"")</f>
        <v>Kai Merimaa / Juha Hämäläinen</v>
      </c>
      <c r="E120" s="92"/>
      <c r="F120" s="93">
        <v>-8</v>
      </c>
      <c r="G120" s="94">
        <v>9</v>
      </c>
      <c r="H120" s="95">
        <v>12</v>
      </c>
      <c r="I120" s="95">
        <v>10</v>
      </c>
      <c r="J120" s="95"/>
      <c r="K120" s="83">
        <f>IF(ISBLANK(F120),"",COUNTIF(F120:J120,"&gt;=0"))</f>
        <v>3</v>
      </c>
      <c r="L120" s="84">
        <f>IF(ISBLANK(F120),"",(IF(LEFT(F120,1)="-",1,0)+IF(LEFT(G120,1)="-",1,0)+IF(LEFT(H120,1)="-",1,0)+IF(LEFT(I120,1)="-",1,0)+IF(LEFT(J120,1)="-",1,0)))</f>
        <v>1</v>
      </c>
      <c r="M120" s="85">
        <f t="shared" si="4"/>
        <v>1</v>
      </c>
      <c r="N120" s="86">
        <f t="shared" si="4"/>
      </c>
      <c r="O120" s="49"/>
    </row>
    <row r="121" spans="1:15" ht="15">
      <c r="A121" s="49"/>
      <c r="B121" s="79" t="s">
        <v>185</v>
      </c>
      <c r="C121" s="80" t="str">
        <f>IF(+C111&gt;"",C111&amp;" - "&amp;G112,"")</f>
        <v>Eero Nordling - Juha Hämäläinen</v>
      </c>
      <c r="D121" s="87"/>
      <c r="E121" s="81"/>
      <c r="F121" s="96">
        <v>-9</v>
      </c>
      <c r="G121" s="82">
        <v>9</v>
      </c>
      <c r="H121" s="82">
        <v>-8</v>
      </c>
      <c r="I121" s="82">
        <v>-4</v>
      </c>
      <c r="J121" s="82"/>
      <c r="K121" s="83">
        <f>IF(ISBLANK(F121),"",COUNTIF(F121:J121,"&gt;=0"))</f>
        <v>1</v>
      </c>
      <c r="L121" s="84">
        <f>IF(ISBLANK(F121),"",(IF(LEFT(F121,1)="-",1,0)+IF(LEFT(G121,1)="-",1,0)+IF(LEFT(H121,1)="-",1,0)+IF(LEFT(I121,1)="-",1,0)+IF(LEFT(J121,1)="-",1,0)))</f>
        <v>3</v>
      </c>
      <c r="M121" s="85">
        <f t="shared" si="4"/>
      </c>
      <c r="N121" s="86">
        <f t="shared" si="4"/>
        <v>1</v>
      </c>
      <c r="O121" s="49"/>
    </row>
    <row r="122" spans="1:15" ht="15.75" thickBot="1">
      <c r="A122" s="49"/>
      <c r="B122" s="79" t="s">
        <v>186</v>
      </c>
      <c r="C122" s="80" t="str">
        <f>IF(+C112&gt;"",C112&amp;" - "&amp;G111,"")</f>
        <v>Pertti Mäkinen - Kai Merimaa</v>
      </c>
      <c r="D122" s="87"/>
      <c r="E122" s="81"/>
      <c r="F122" s="82">
        <v>8</v>
      </c>
      <c r="G122" s="82">
        <v>3</v>
      </c>
      <c r="H122" s="82">
        <v>-6</v>
      </c>
      <c r="I122" s="82">
        <v>-10</v>
      </c>
      <c r="J122" s="82">
        <v>5</v>
      </c>
      <c r="K122" s="83">
        <f>IF(ISBLANK(F122),"",COUNTIF(F122:J122,"&gt;=0"))</f>
        <v>3</v>
      </c>
      <c r="L122" s="97">
        <f>IF(ISBLANK(F122),"",(IF(LEFT(F122,1)="-",1,0)+IF(LEFT(G122,1)="-",1,0)+IF(LEFT(H122,1)="-",1,0)+IF(LEFT(I122,1)="-",1,0)+IF(LEFT(J122,1)="-",1,0)))</f>
        <v>2</v>
      </c>
      <c r="M122" s="85">
        <f t="shared" si="4"/>
        <v>1</v>
      </c>
      <c r="N122" s="86">
        <f t="shared" si="4"/>
      </c>
      <c r="O122" s="49"/>
    </row>
    <row r="123" spans="1:15" ht="16.5" thickBot="1">
      <c r="A123" s="44"/>
      <c r="B123" s="46"/>
      <c r="C123" s="46"/>
      <c r="D123" s="46"/>
      <c r="E123" s="46"/>
      <c r="F123" s="46"/>
      <c r="G123" s="46"/>
      <c r="H123" s="46"/>
      <c r="I123" s="98" t="s">
        <v>187</v>
      </c>
      <c r="J123" s="99"/>
      <c r="K123" s="100">
        <f>IF(ISBLANK(D118),"",SUM(K118:K122))</f>
      </c>
      <c r="L123" s="100">
        <f>IF(ISBLANK(E118),"",SUM(L118:L122))</f>
      </c>
      <c r="M123" s="101">
        <f>IF(ISBLANK(F118),"",SUM(M118:M122))</f>
        <v>3</v>
      </c>
      <c r="N123" s="102">
        <f>IF(ISBLANK(F118),"",SUM(N118:N122))</f>
        <v>2</v>
      </c>
      <c r="O123" s="49"/>
    </row>
    <row r="124" spans="1:15" ht="15">
      <c r="A124" s="44"/>
      <c r="B124" s="103" t="s">
        <v>188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56"/>
    </row>
    <row r="125" spans="1:15" ht="15">
      <c r="A125" s="44"/>
      <c r="B125" s="52" t="s">
        <v>189</v>
      </c>
      <c r="C125" s="52"/>
      <c r="D125" s="52" t="s">
        <v>190</v>
      </c>
      <c r="E125" s="104"/>
      <c r="F125" s="52"/>
      <c r="G125" s="52" t="s">
        <v>191</v>
      </c>
      <c r="H125" s="104"/>
      <c r="I125" s="52"/>
      <c r="J125" s="105" t="s">
        <v>192</v>
      </c>
      <c r="K125" s="10"/>
      <c r="L125" s="46"/>
      <c r="M125" s="46"/>
      <c r="N125" s="46"/>
      <c r="O125" s="56"/>
    </row>
    <row r="126" spans="1:15" ht="16.5" thickBot="1">
      <c r="A126" s="44"/>
      <c r="B126" s="46"/>
      <c r="C126" s="46"/>
      <c r="D126" s="46"/>
      <c r="E126" s="46"/>
      <c r="F126" s="46"/>
      <c r="G126" s="46"/>
      <c r="H126" s="46"/>
      <c r="I126" s="46"/>
      <c r="J126" s="124" t="str">
        <f>IF(M123=3,C110,IF(N123=3,G110,""))</f>
        <v>TIP-70</v>
      </c>
      <c r="K126" s="124"/>
      <c r="L126" s="124"/>
      <c r="M126" s="124"/>
      <c r="N126" s="115"/>
      <c r="O126" s="49"/>
    </row>
    <row r="127" spans="1:15" ht="18">
      <c r="A127" s="106"/>
      <c r="B127" s="107"/>
      <c r="C127" s="107"/>
      <c r="D127" s="107"/>
      <c r="E127" s="107"/>
      <c r="F127" s="107"/>
      <c r="G127" s="107"/>
      <c r="H127" s="107"/>
      <c r="I127" s="107"/>
      <c r="J127" s="108"/>
      <c r="K127" s="108"/>
      <c r="L127" s="108"/>
      <c r="M127" s="108"/>
      <c r="N127" s="108"/>
      <c r="O127" s="109"/>
    </row>
    <row r="132" spans="1:15" ht="15.75">
      <c r="A132" s="44"/>
      <c r="B132" s="10"/>
      <c r="C132" s="45" t="s">
        <v>151</v>
      </c>
      <c r="D132" s="46"/>
      <c r="E132" s="46"/>
      <c r="F132" s="10"/>
      <c r="G132" s="47" t="s">
        <v>152</v>
      </c>
      <c r="H132" s="48"/>
      <c r="I132" s="128" t="s">
        <v>112</v>
      </c>
      <c r="J132" s="128"/>
      <c r="K132" s="128"/>
      <c r="L132" s="128"/>
      <c r="M132" s="128"/>
      <c r="N132" s="116"/>
      <c r="O132" s="49"/>
    </row>
    <row r="133" spans="1:15" ht="20.25">
      <c r="A133" s="44"/>
      <c r="B133" s="50"/>
      <c r="C133" s="51" t="s">
        <v>153</v>
      </c>
      <c r="D133" s="46"/>
      <c r="E133" s="46"/>
      <c r="F133" s="10"/>
      <c r="G133" s="47" t="s">
        <v>154</v>
      </c>
      <c r="H133" s="48"/>
      <c r="I133" s="128" t="s">
        <v>93</v>
      </c>
      <c r="J133" s="128"/>
      <c r="K133" s="128"/>
      <c r="L133" s="128"/>
      <c r="M133" s="128"/>
      <c r="N133" s="116"/>
      <c r="O133" s="49"/>
    </row>
    <row r="134" spans="1:15" ht="15">
      <c r="A134" s="44"/>
      <c r="B134" s="46"/>
      <c r="C134" s="52" t="s">
        <v>155</v>
      </c>
      <c r="D134" s="46"/>
      <c r="E134" s="46"/>
      <c r="F134" s="46"/>
      <c r="G134" s="47" t="s">
        <v>156</v>
      </c>
      <c r="H134" s="53"/>
      <c r="I134" s="129">
        <v>60</v>
      </c>
      <c r="J134" s="129"/>
      <c r="K134" s="129"/>
      <c r="L134" s="129"/>
      <c r="M134" s="129"/>
      <c r="N134" s="117"/>
      <c r="O134" s="49"/>
    </row>
    <row r="135" spans="1:15" ht="15.75">
      <c r="A135" s="44"/>
      <c r="B135" s="46"/>
      <c r="C135" s="46"/>
      <c r="D135" s="46"/>
      <c r="E135" s="46"/>
      <c r="F135" s="46"/>
      <c r="G135" s="47" t="s">
        <v>157</v>
      </c>
      <c r="H135" s="48"/>
      <c r="I135" s="118">
        <v>40481</v>
      </c>
      <c r="J135" s="118"/>
      <c r="K135" s="118"/>
      <c r="L135" s="54" t="s">
        <v>158</v>
      </c>
      <c r="M135" s="131" t="s">
        <v>159</v>
      </c>
      <c r="N135" s="119"/>
      <c r="O135" s="49"/>
    </row>
    <row r="136" spans="1:15" ht="15">
      <c r="A136" s="44"/>
      <c r="B136" s="10"/>
      <c r="C136" s="55" t="s">
        <v>160</v>
      </c>
      <c r="D136" s="46"/>
      <c r="E136" s="46"/>
      <c r="F136" s="46"/>
      <c r="G136" s="55" t="s">
        <v>160</v>
      </c>
      <c r="H136" s="46"/>
      <c r="I136" s="46"/>
      <c r="J136" s="46"/>
      <c r="K136" s="46"/>
      <c r="L136" s="46"/>
      <c r="M136" s="46"/>
      <c r="N136" s="46"/>
      <c r="O136" s="56"/>
    </row>
    <row r="137" spans="1:15" ht="15.75">
      <c r="A137" s="49"/>
      <c r="B137" s="58" t="s">
        <v>161</v>
      </c>
      <c r="C137" s="125" t="s">
        <v>142</v>
      </c>
      <c r="D137" s="126"/>
      <c r="E137" s="59"/>
      <c r="F137" s="60" t="s">
        <v>162</v>
      </c>
      <c r="G137" s="125" t="s">
        <v>75</v>
      </c>
      <c r="H137" s="127"/>
      <c r="I137" s="127"/>
      <c r="J137" s="127"/>
      <c r="K137" s="127"/>
      <c r="L137" s="127"/>
      <c r="M137" s="127"/>
      <c r="N137" s="126"/>
      <c r="O137" s="49"/>
    </row>
    <row r="138" spans="1:15" ht="15">
      <c r="A138" s="49"/>
      <c r="B138" s="61" t="s">
        <v>163</v>
      </c>
      <c r="C138" s="121" t="s">
        <v>243</v>
      </c>
      <c r="D138" s="122"/>
      <c r="E138" s="62"/>
      <c r="F138" s="63" t="s">
        <v>165</v>
      </c>
      <c r="G138" s="121" t="s">
        <v>244</v>
      </c>
      <c r="H138" s="123"/>
      <c r="I138" s="123"/>
      <c r="J138" s="123"/>
      <c r="K138" s="123"/>
      <c r="L138" s="123"/>
      <c r="M138" s="123"/>
      <c r="N138" s="122"/>
      <c r="O138" s="49"/>
    </row>
    <row r="139" spans="1:15" ht="15">
      <c r="A139" s="49"/>
      <c r="B139" s="64" t="s">
        <v>167</v>
      </c>
      <c r="C139" s="121" t="s">
        <v>245</v>
      </c>
      <c r="D139" s="122"/>
      <c r="E139" s="62"/>
      <c r="F139" s="65" t="s">
        <v>169</v>
      </c>
      <c r="G139" s="121" t="s">
        <v>246</v>
      </c>
      <c r="H139" s="123"/>
      <c r="I139" s="123"/>
      <c r="J139" s="123"/>
      <c r="K139" s="123"/>
      <c r="L139" s="123"/>
      <c r="M139" s="123"/>
      <c r="N139" s="122"/>
      <c r="O139" s="49"/>
    </row>
    <row r="140" spans="1:15" ht="15">
      <c r="A140" s="44"/>
      <c r="B140" s="66" t="s">
        <v>171</v>
      </c>
      <c r="C140" s="67"/>
      <c r="D140" s="68"/>
      <c r="E140" s="69"/>
      <c r="F140" s="66" t="s">
        <v>171</v>
      </c>
      <c r="G140" s="70"/>
      <c r="H140" s="70"/>
      <c r="I140" s="70"/>
      <c r="J140" s="70"/>
      <c r="K140" s="70"/>
      <c r="L140" s="70"/>
      <c r="M140" s="70"/>
      <c r="N140" s="70"/>
      <c r="O140" s="56"/>
    </row>
    <row r="141" spans="1:15" ht="15">
      <c r="A141" s="49"/>
      <c r="B141" s="61"/>
      <c r="C141" s="121" t="s">
        <v>243</v>
      </c>
      <c r="D141" s="122"/>
      <c r="E141" s="62"/>
      <c r="F141" s="63"/>
      <c r="G141" s="121" t="s">
        <v>244</v>
      </c>
      <c r="H141" s="123"/>
      <c r="I141" s="123"/>
      <c r="J141" s="123"/>
      <c r="K141" s="123"/>
      <c r="L141" s="123"/>
      <c r="M141" s="123"/>
      <c r="N141" s="122"/>
      <c r="O141" s="49"/>
    </row>
    <row r="142" spans="1:15" ht="15">
      <c r="A142" s="49"/>
      <c r="B142" s="71"/>
      <c r="C142" s="121" t="s">
        <v>245</v>
      </c>
      <c r="D142" s="122"/>
      <c r="E142" s="62"/>
      <c r="F142" s="72"/>
      <c r="G142" s="121" t="s">
        <v>246</v>
      </c>
      <c r="H142" s="123"/>
      <c r="I142" s="123"/>
      <c r="J142" s="123"/>
      <c r="K142" s="123"/>
      <c r="L142" s="123"/>
      <c r="M142" s="123"/>
      <c r="N142" s="122"/>
      <c r="O142" s="49"/>
    </row>
    <row r="143" spans="1:15" ht="15.75">
      <c r="A143" s="44"/>
      <c r="B143" s="46"/>
      <c r="C143" s="46"/>
      <c r="D143" s="46"/>
      <c r="E143" s="46"/>
      <c r="F143" s="55" t="s">
        <v>172</v>
      </c>
      <c r="G143" s="73"/>
      <c r="H143" s="73"/>
      <c r="I143" s="73"/>
      <c r="J143" s="46"/>
      <c r="K143" s="46"/>
      <c r="L143" s="46"/>
      <c r="M143" s="74"/>
      <c r="N143" s="10"/>
      <c r="O143" s="56"/>
    </row>
    <row r="144" spans="1:15" ht="15">
      <c r="A144" s="44"/>
      <c r="B144" s="45" t="s">
        <v>173</v>
      </c>
      <c r="C144" s="46"/>
      <c r="D144" s="46"/>
      <c r="E144" s="46"/>
      <c r="F144" s="75" t="s">
        <v>174</v>
      </c>
      <c r="G144" s="75" t="s">
        <v>175</v>
      </c>
      <c r="H144" s="75" t="s">
        <v>176</v>
      </c>
      <c r="I144" s="75" t="s">
        <v>177</v>
      </c>
      <c r="J144" s="75" t="s">
        <v>178</v>
      </c>
      <c r="K144" s="76" t="s">
        <v>179</v>
      </c>
      <c r="L144" s="77"/>
      <c r="M144" s="78" t="s">
        <v>180</v>
      </c>
      <c r="N144" s="78" t="s">
        <v>181</v>
      </c>
      <c r="O144" s="49"/>
    </row>
    <row r="145" spans="1:15" ht="15">
      <c r="A145" s="49"/>
      <c r="B145" s="79" t="s">
        <v>182</v>
      </c>
      <c r="C145" s="80" t="str">
        <f>IF(C138&gt;"",C138&amp;" - "&amp;G138,"")</f>
        <v>Seppo Reiman - Jussi Toikka </v>
      </c>
      <c r="D145" s="80"/>
      <c r="E145" s="81"/>
      <c r="F145" s="82">
        <v>3</v>
      </c>
      <c r="G145" s="82">
        <v>1</v>
      </c>
      <c r="H145" s="82">
        <v>3</v>
      </c>
      <c r="I145" s="82"/>
      <c r="J145" s="82"/>
      <c r="K145" s="83">
        <f>IF(ISBLANK(F145),"",COUNTIF(F145:J145,"&gt;=0"))</f>
        <v>3</v>
      </c>
      <c r="L145" s="84">
        <f>IF(ISBLANK(F145),"",(IF(LEFT(F145,1)="-",1,0)+IF(LEFT(G145,1)="-",1,0)+IF(LEFT(H145,1)="-",1,0)+IF(LEFT(I145,1)="-",1,0)+IF(LEFT(J145,1)="-",1,0)))</f>
        <v>0</v>
      </c>
      <c r="M145" s="85">
        <f aca="true" t="shared" si="5" ref="M145:N149">IF(K145=3,1,"")</f>
        <v>1</v>
      </c>
      <c r="N145" s="86">
        <f t="shared" si="5"/>
      </c>
      <c r="O145" s="49"/>
    </row>
    <row r="146" spans="1:15" ht="15">
      <c r="A146" s="49"/>
      <c r="B146" s="79" t="s">
        <v>183</v>
      </c>
      <c r="C146" s="80" t="str">
        <f>IF(C139&gt;"",C139&amp;" - "&amp;G139,"")</f>
        <v>Lauri Saukko - Veikko Väisänen</v>
      </c>
      <c r="D146" s="87"/>
      <c r="E146" s="81"/>
      <c r="F146" s="88">
        <v>-3</v>
      </c>
      <c r="G146" s="82">
        <v>6</v>
      </c>
      <c r="H146" s="82">
        <v>5</v>
      </c>
      <c r="I146" s="82">
        <v>-9</v>
      </c>
      <c r="J146" s="82">
        <v>-8</v>
      </c>
      <c r="K146" s="83">
        <f>IF(ISBLANK(F146),"",COUNTIF(F146:J146,"&gt;=0"))</f>
        <v>2</v>
      </c>
      <c r="L146" s="84">
        <f>IF(ISBLANK(F146),"",(IF(LEFT(F146,1)="-",1,0)+IF(LEFT(G146,1)="-",1,0)+IF(LEFT(H146,1)="-",1,0)+IF(LEFT(I146,1)="-",1,0)+IF(LEFT(J146,1)="-",1,0)))</f>
        <v>3</v>
      </c>
      <c r="M146" s="85">
        <f t="shared" si="5"/>
      </c>
      <c r="N146" s="86">
        <f t="shared" si="5"/>
        <v>1</v>
      </c>
      <c r="O146" s="49"/>
    </row>
    <row r="147" spans="1:15" ht="15">
      <c r="A147" s="49"/>
      <c r="B147" s="89" t="s">
        <v>184</v>
      </c>
      <c r="C147" s="90" t="str">
        <f>IF(C141&gt;"",C141&amp;" / "&amp;C142,"")</f>
        <v>Seppo Reiman / Lauri Saukko</v>
      </c>
      <c r="D147" s="91" t="str">
        <f>IF(G141&gt;"",G141&amp;" / "&amp;G142,"")</f>
        <v>Jussi Toikka  / Veikko Väisänen</v>
      </c>
      <c r="E147" s="92"/>
      <c r="F147" s="93">
        <v>-8</v>
      </c>
      <c r="G147" s="94">
        <v>2</v>
      </c>
      <c r="H147" s="95">
        <v>8</v>
      </c>
      <c r="I147" s="95">
        <v>-7</v>
      </c>
      <c r="J147" s="95">
        <v>2</v>
      </c>
      <c r="K147" s="83">
        <f>IF(ISBLANK(F147),"",COUNTIF(F147:J147,"&gt;=0"))</f>
        <v>3</v>
      </c>
      <c r="L147" s="84">
        <f>IF(ISBLANK(F147),"",(IF(LEFT(F147,1)="-",1,0)+IF(LEFT(G147,1)="-",1,0)+IF(LEFT(H147,1)="-",1,0)+IF(LEFT(I147,1)="-",1,0)+IF(LEFT(J147,1)="-",1,0)))</f>
        <v>2</v>
      </c>
      <c r="M147" s="85">
        <f t="shared" si="5"/>
        <v>1</v>
      </c>
      <c r="N147" s="86">
        <f t="shared" si="5"/>
      </c>
      <c r="O147" s="49"/>
    </row>
    <row r="148" spans="1:15" ht="15">
      <c r="A148" s="49"/>
      <c r="B148" s="79" t="s">
        <v>185</v>
      </c>
      <c r="C148" s="80" t="str">
        <f>IF(+C138&gt;"",C138&amp;" - "&amp;G139,"")</f>
        <v>Seppo Reiman - Veikko Väisänen</v>
      </c>
      <c r="D148" s="87"/>
      <c r="E148" s="81"/>
      <c r="F148" s="96">
        <v>4</v>
      </c>
      <c r="G148" s="82">
        <v>5</v>
      </c>
      <c r="H148" s="82">
        <v>5</v>
      </c>
      <c r="I148" s="82"/>
      <c r="J148" s="82"/>
      <c r="K148" s="83">
        <f>IF(ISBLANK(F148),"",COUNTIF(F148:J148,"&gt;=0"))</f>
        <v>3</v>
      </c>
      <c r="L148" s="84">
        <f>IF(ISBLANK(F148),"",(IF(LEFT(F148,1)="-",1,0)+IF(LEFT(G148,1)="-",1,0)+IF(LEFT(H148,1)="-",1,0)+IF(LEFT(I148,1)="-",1,0)+IF(LEFT(J148,1)="-",1,0)))</f>
        <v>0</v>
      </c>
      <c r="M148" s="85">
        <f t="shared" si="5"/>
        <v>1</v>
      </c>
      <c r="N148" s="86">
        <f t="shared" si="5"/>
      </c>
      <c r="O148" s="49"/>
    </row>
    <row r="149" spans="1:15" ht="15.75" thickBot="1">
      <c r="A149" s="49"/>
      <c r="B149" s="79" t="s">
        <v>186</v>
      </c>
      <c r="C149" s="80" t="str">
        <f>IF(+C139&gt;"",C139&amp;" - "&amp;G138,"")</f>
        <v>Lauri Saukko - Jussi Toikka </v>
      </c>
      <c r="D149" s="87"/>
      <c r="E149" s="81"/>
      <c r="F149" s="82"/>
      <c r="G149" s="82"/>
      <c r="H149" s="82"/>
      <c r="I149" s="82"/>
      <c r="J149" s="82"/>
      <c r="K149" s="83">
        <f>IF(ISBLANK(F149),"",COUNTIF(F149:J149,"&gt;=0"))</f>
      </c>
      <c r="L149" s="97">
        <f>IF(ISBLANK(F149),"",(IF(LEFT(F149,1)="-",1,0)+IF(LEFT(G149,1)="-",1,0)+IF(LEFT(H149,1)="-",1,0)+IF(LEFT(I149,1)="-",1,0)+IF(LEFT(J149,1)="-",1,0)))</f>
      </c>
      <c r="M149" s="85">
        <f t="shared" si="5"/>
      </c>
      <c r="N149" s="86">
        <f t="shared" si="5"/>
      </c>
      <c r="O149" s="49"/>
    </row>
    <row r="150" spans="1:15" ht="16.5" thickBot="1">
      <c r="A150" s="44"/>
      <c r="B150" s="46"/>
      <c r="C150" s="46"/>
      <c r="D150" s="46"/>
      <c r="E150" s="46"/>
      <c r="F150" s="46"/>
      <c r="G150" s="46"/>
      <c r="H150" s="46"/>
      <c r="I150" s="98" t="s">
        <v>187</v>
      </c>
      <c r="J150" s="99"/>
      <c r="K150" s="100">
        <f>IF(ISBLANK(D145),"",SUM(K145:K149))</f>
      </c>
      <c r="L150" s="100">
        <f>IF(ISBLANK(E145),"",SUM(L145:L149))</f>
      </c>
      <c r="M150" s="101">
        <f>IF(ISBLANK(F145),"",SUM(M145:M149))</f>
        <v>3</v>
      </c>
      <c r="N150" s="102">
        <f>IF(ISBLANK(F145),"",SUM(N145:N149))</f>
        <v>1</v>
      </c>
      <c r="O150" s="49"/>
    </row>
    <row r="151" spans="1:15" ht="15">
      <c r="A151" s="44"/>
      <c r="B151" s="103" t="s">
        <v>188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56"/>
    </row>
    <row r="152" spans="1:15" ht="15">
      <c r="A152" s="44"/>
      <c r="B152" s="52" t="s">
        <v>189</v>
      </c>
      <c r="C152" s="52"/>
      <c r="D152" s="52" t="s">
        <v>190</v>
      </c>
      <c r="E152" s="104"/>
      <c r="F152" s="52"/>
      <c r="G152" s="52" t="s">
        <v>191</v>
      </c>
      <c r="H152" s="104"/>
      <c r="I152" s="52"/>
      <c r="J152" s="105" t="s">
        <v>192</v>
      </c>
      <c r="K152" s="10"/>
      <c r="L152" s="46"/>
      <c r="M152" s="46"/>
      <c r="N152" s="46"/>
      <c r="O152" s="56"/>
    </row>
    <row r="153" spans="1:15" ht="16.5" thickBot="1">
      <c r="A153" s="44"/>
      <c r="B153" s="46"/>
      <c r="C153" s="46"/>
      <c r="D153" s="46"/>
      <c r="E153" s="46"/>
      <c r="F153" s="46"/>
      <c r="G153" s="46"/>
      <c r="H153" s="46"/>
      <c r="I153" s="46"/>
      <c r="J153" s="124" t="str">
        <f>IF(M150=3,C137,IF(N150=3,G137,""))</f>
        <v>PT-2000</v>
      </c>
      <c r="K153" s="124"/>
      <c r="L153" s="124"/>
      <c r="M153" s="124"/>
      <c r="N153" s="115"/>
      <c r="O153" s="49"/>
    </row>
    <row r="154" spans="1:15" ht="18">
      <c r="A154" s="106"/>
      <c r="B154" s="107"/>
      <c r="C154" s="107"/>
      <c r="D154" s="107"/>
      <c r="E154" s="107"/>
      <c r="F154" s="107"/>
      <c r="G154" s="107"/>
      <c r="H154" s="107"/>
      <c r="I154" s="107"/>
      <c r="J154" s="108"/>
      <c r="K154" s="108"/>
      <c r="L154" s="108"/>
      <c r="M154" s="108"/>
      <c r="N154" s="108"/>
      <c r="O154" s="109"/>
    </row>
    <row r="158" spans="1:15" ht="15.75">
      <c r="A158" s="44"/>
      <c r="B158" s="10"/>
      <c r="C158" s="45" t="s">
        <v>151</v>
      </c>
      <c r="D158" s="46"/>
      <c r="E158" s="46"/>
      <c r="F158" s="10"/>
      <c r="G158" s="47" t="s">
        <v>152</v>
      </c>
      <c r="H158" s="48"/>
      <c r="I158" s="128" t="s">
        <v>112</v>
      </c>
      <c r="J158" s="128"/>
      <c r="K158" s="128"/>
      <c r="L158" s="128"/>
      <c r="M158" s="128"/>
      <c r="N158" s="116"/>
      <c r="O158" s="49"/>
    </row>
    <row r="159" spans="1:15" ht="20.25">
      <c r="A159" s="44"/>
      <c r="B159" s="50"/>
      <c r="C159" s="51" t="s">
        <v>153</v>
      </c>
      <c r="D159" s="46"/>
      <c r="E159" s="46"/>
      <c r="F159" s="10"/>
      <c r="G159" s="47" t="s">
        <v>154</v>
      </c>
      <c r="H159" s="48"/>
      <c r="I159" s="128" t="s">
        <v>93</v>
      </c>
      <c r="J159" s="128"/>
      <c r="K159" s="128"/>
      <c r="L159" s="128"/>
      <c r="M159" s="128"/>
      <c r="N159" s="116"/>
      <c r="O159" s="49"/>
    </row>
    <row r="160" spans="1:15" ht="15">
      <c r="A160" s="44"/>
      <c r="B160" s="46"/>
      <c r="C160" s="52" t="s">
        <v>155</v>
      </c>
      <c r="D160" s="46"/>
      <c r="E160" s="46"/>
      <c r="F160" s="46"/>
      <c r="G160" s="47" t="s">
        <v>156</v>
      </c>
      <c r="H160" s="53"/>
      <c r="I160" s="129">
        <v>60</v>
      </c>
      <c r="J160" s="129"/>
      <c r="K160" s="129"/>
      <c r="L160" s="129"/>
      <c r="M160" s="129"/>
      <c r="N160" s="117"/>
      <c r="O160" s="49"/>
    </row>
    <row r="161" spans="1:15" ht="15.75">
      <c r="A161" s="44"/>
      <c r="B161" s="46"/>
      <c r="C161" s="46"/>
      <c r="D161" s="46"/>
      <c r="E161" s="46"/>
      <c r="F161" s="46"/>
      <c r="G161" s="47" t="s">
        <v>157</v>
      </c>
      <c r="H161" s="48"/>
      <c r="I161" s="118">
        <v>40481</v>
      </c>
      <c r="J161" s="118"/>
      <c r="K161" s="118"/>
      <c r="L161" s="54" t="s">
        <v>158</v>
      </c>
      <c r="M161" s="131" t="s">
        <v>159</v>
      </c>
      <c r="N161" s="119"/>
      <c r="O161" s="49"/>
    </row>
    <row r="162" spans="1:15" ht="15">
      <c r="A162" s="44"/>
      <c r="B162" s="10"/>
      <c r="C162" s="55" t="s">
        <v>160</v>
      </c>
      <c r="D162" s="46"/>
      <c r="E162" s="46"/>
      <c r="F162" s="46"/>
      <c r="G162" s="55" t="s">
        <v>160</v>
      </c>
      <c r="H162" s="46"/>
      <c r="I162" s="46"/>
      <c r="J162" s="46"/>
      <c r="K162" s="46"/>
      <c r="L162" s="46"/>
      <c r="M162" s="46"/>
      <c r="N162" s="46"/>
      <c r="O162" s="56"/>
    </row>
    <row r="163" spans="1:15" ht="15.75">
      <c r="A163" s="49"/>
      <c r="B163" s="58" t="s">
        <v>161</v>
      </c>
      <c r="C163" s="125" t="s">
        <v>22</v>
      </c>
      <c r="D163" s="126"/>
      <c r="E163" s="59"/>
      <c r="F163" s="60" t="s">
        <v>162</v>
      </c>
      <c r="G163" s="125" t="s">
        <v>141</v>
      </c>
      <c r="H163" s="127"/>
      <c r="I163" s="127"/>
      <c r="J163" s="127"/>
      <c r="K163" s="127"/>
      <c r="L163" s="127"/>
      <c r="M163" s="127"/>
      <c r="N163" s="126"/>
      <c r="O163" s="49"/>
    </row>
    <row r="164" spans="1:15" ht="15">
      <c r="A164" s="49"/>
      <c r="B164" s="61" t="s">
        <v>163</v>
      </c>
      <c r="C164" s="121" t="s">
        <v>222</v>
      </c>
      <c r="D164" s="122"/>
      <c r="E164" s="62"/>
      <c r="F164" s="63" t="s">
        <v>165</v>
      </c>
      <c r="G164" s="121" t="s">
        <v>232</v>
      </c>
      <c r="H164" s="123"/>
      <c r="I164" s="123"/>
      <c r="J164" s="123"/>
      <c r="K164" s="123"/>
      <c r="L164" s="123"/>
      <c r="M164" s="123"/>
      <c r="N164" s="122"/>
      <c r="O164" s="49"/>
    </row>
    <row r="165" spans="1:15" ht="15">
      <c r="A165" s="49"/>
      <c r="B165" s="64" t="s">
        <v>167</v>
      </c>
      <c r="C165" s="121" t="s">
        <v>247</v>
      </c>
      <c r="D165" s="122"/>
      <c r="E165" s="62"/>
      <c r="F165" s="65" t="s">
        <v>169</v>
      </c>
      <c r="G165" s="121" t="s">
        <v>230</v>
      </c>
      <c r="H165" s="123"/>
      <c r="I165" s="123"/>
      <c r="J165" s="123"/>
      <c r="K165" s="123"/>
      <c r="L165" s="123"/>
      <c r="M165" s="123"/>
      <c r="N165" s="122"/>
      <c r="O165" s="49"/>
    </row>
    <row r="166" spans="1:15" ht="15">
      <c r="A166" s="44"/>
      <c r="B166" s="66" t="s">
        <v>171</v>
      </c>
      <c r="C166" s="67"/>
      <c r="D166" s="68"/>
      <c r="E166" s="69"/>
      <c r="F166" s="66" t="s">
        <v>171</v>
      </c>
      <c r="G166" s="70"/>
      <c r="H166" s="70"/>
      <c r="I166" s="70"/>
      <c r="J166" s="70"/>
      <c r="K166" s="70"/>
      <c r="L166" s="70"/>
      <c r="M166" s="70"/>
      <c r="N166" s="70"/>
      <c r="O166" s="56"/>
    </row>
    <row r="167" spans="1:15" ht="15">
      <c r="A167" s="49"/>
      <c r="B167" s="61"/>
      <c r="C167" s="121" t="s">
        <v>222</v>
      </c>
      <c r="D167" s="122"/>
      <c r="E167" s="62"/>
      <c r="F167" s="63"/>
      <c r="G167" s="121" t="s">
        <v>232</v>
      </c>
      <c r="H167" s="123"/>
      <c r="I167" s="123"/>
      <c r="J167" s="123"/>
      <c r="K167" s="123"/>
      <c r="L167" s="123"/>
      <c r="M167" s="123"/>
      <c r="N167" s="122"/>
      <c r="O167" s="49"/>
    </row>
    <row r="168" spans="1:15" ht="15">
      <c r="A168" s="49"/>
      <c r="B168" s="71"/>
      <c r="C168" s="121" t="s">
        <v>247</v>
      </c>
      <c r="D168" s="122"/>
      <c r="E168" s="62"/>
      <c r="F168" s="72"/>
      <c r="G168" s="121" t="s">
        <v>230</v>
      </c>
      <c r="H168" s="123"/>
      <c r="I168" s="123"/>
      <c r="J168" s="123"/>
      <c r="K168" s="123"/>
      <c r="L168" s="123"/>
      <c r="M168" s="123"/>
      <c r="N168" s="122"/>
      <c r="O168" s="49"/>
    </row>
    <row r="169" spans="1:15" ht="15.75">
      <c r="A169" s="44"/>
      <c r="B169" s="46"/>
      <c r="C169" s="46"/>
      <c r="D169" s="46"/>
      <c r="E169" s="46"/>
      <c r="F169" s="55" t="s">
        <v>172</v>
      </c>
      <c r="G169" s="73"/>
      <c r="H169" s="73"/>
      <c r="I169" s="73"/>
      <c r="J169" s="46"/>
      <c r="K169" s="46"/>
      <c r="L169" s="46"/>
      <c r="M169" s="74"/>
      <c r="N169" s="10"/>
      <c r="O169" s="56"/>
    </row>
    <row r="170" spans="1:15" ht="15">
      <c r="A170" s="44"/>
      <c r="B170" s="45" t="s">
        <v>173</v>
      </c>
      <c r="C170" s="46"/>
      <c r="D170" s="46"/>
      <c r="E170" s="46"/>
      <c r="F170" s="75" t="s">
        <v>174</v>
      </c>
      <c r="G170" s="75" t="s">
        <v>175</v>
      </c>
      <c r="H170" s="75" t="s">
        <v>176</v>
      </c>
      <c r="I170" s="75" t="s">
        <v>177</v>
      </c>
      <c r="J170" s="75" t="s">
        <v>178</v>
      </c>
      <c r="K170" s="76" t="s">
        <v>179</v>
      </c>
      <c r="L170" s="77"/>
      <c r="M170" s="78" t="s">
        <v>180</v>
      </c>
      <c r="N170" s="78" t="s">
        <v>181</v>
      </c>
      <c r="O170" s="49"/>
    </row>
    <row r="171" spans="1:15" ht="15">
      <c r="A171" s="49"/>
      <c r="B171" s="79" t="s">
        <v>182</v>
      </c>
      <c r="C171" s="80" t="str">
        <f>IF(C164&gt;"",C164&amp;" - "&amp;G164,"")</f>
        <v>Håkan Nyberg  - Veikko Holm</v>
      </c>
      <c r="D171" s="80"/>
      <c r="E171" s="81"/>
      <c r="F171" s="82">
        <v>9</v>
      </c>
      <c r="G171" s="82">
        <v>9</v>
      </c>
      <c r="H171" s="82">
        <v>-10</v>
      </c>
      <c r="I171" s="82">
        <v>7</v>
      </c>
      <c r="J171" s="82"/>
      <c r="K171" s="83">
        <f>IF(ISBLANK(F171),"",COUNTIF(F171:J171,"&gt;=0"))</f>
        <v>3</v>
      </c>
      <c r="L171" s="84">
        <f>IF(ISBLANK(F171),"",(IF(LEFT(F171,1)="-",1,0)+IF(LEFT(G171,1)="-",1,0)+IF(LEFT(H171,1)="-",1,0)+IF(LEFT(I171,1)="-",1,0)+IF(LEFT(J171,1)="-",1,0)))</f>
        <v>1</v>
      </c>
      <c r="M171" s="85">
        <f aca="true" t="shared" si="6" ref="M171:N175">IF(K171=3,1,"")</f>
        <v>1</v>
      </c>
      <c r="N171" s="86">
        <f t="shared" si="6"/>
      </c>
      <c r="O171" s="49"/>
    </row>
    <row r="172" spans="1:15" ht="15">
      <c r="A172" s="49"/>
      <c r="B172" s="79" t="s">
        <v>183</v>
      </c>
      <c r="C172" s="80" t="str">
        <f>IF(C165&gt;"",C165&amp;" - "&amp;G165,"")</f>
        <v>Risto Koskinen - Ingvar Söderström</v>
      </c>
      <c r="D172" s="87"/>
      <c r="E172" s="81"/>
      <c r="F172" s="88">
        <v>4</v>
      </c>
      <c r="G172" s="82">
        <v>8</v>
      </c>
      <c r="H172" s="82">
        <v>10</v>
      </c>
      <c r="I172" s="82"/>
      <c r="J172" s="82"/>
      <c r="K172" s="83">
        <f>IF(ISBLANK(F172),"",COUNTIF(F172:J172,"&gt;=0"))</f>
        <v>3</v>
      </c>
      <c r="L172" s="84">
        <f>IF(ISBLANK(F172),"",(IF(LEFT(F172,1)="-",1,0)+IF(LEFT(G172,1)="-",1,0)+IF(LEFT(H172,1)="-",1,0)+IF(LEFT(I172,1)="-",1,0)+IF(LEFT(J172,1)="-",1,0)))</f>
        <v>0</v>
      </c>
      <c r="M172" s="85">
        <f t="shared" si="6"/>
        <v>1</v>
      </c>
      <c r="N172" s="86">
        <f t="shared" si="6"/>
      </c>
      <c r="O172" s="49"/>
    </row>
    <row r="173" spans="1:15" ht="15">
      <c r="A173" s="49"/>
      <c r="B173" s="89" t="s">
        <v>184</v>
      </c>
      <c r="C173" s="90" t="str">
        <f>IF(C167&gt;"",C167&amp;" / "&amp;C168,"")</f>
        <v>Håkan Nyberg  / Risto Koskinen</v>
      </c>
      <c r="D173" s="91" t="str">
        <f>IF(G167&gt;"",G167&amp;" / "&amp;G168,"")</f>
        <v>Veikko Holm / Ingvar Söderström</v>
      </c>
      <c r="E173" s="92"/>
      <c r="F173" s="93">
        <v>9</v>
      </c>
      <c r="G173" s="94">
        <v>6</v>
      </c>
      <c r="H173" s="95">
        <v>9</v>
      </c>
      <c r="I173" s="95"/>
      <c r="J173" s="95"/>
      <c r="K173" s="83">
        <f>IF(ISBLANK(F173),"",COUNTIF(F173:J173,"&gt;=0"))</f>
        <v>3</v>
      </c>
      <c r="L173" s="84">
        <f>IF(ISBLANK(F173),"",(IF(LEFT(F173,1)="-",1,0)+IF(LEFT(G173,1)="-",1,0)+IF(LEFT(H173,1)="-",1,0)+IF(LEFT(I173,1)="-",1,0)+IF(LEFT(J173,1)="-",1,0)))</f>
        <v>0</v>
      </c>
      <c r="M173" s="85">
        <f t="shared" si="6"/>
        <v>1</v>
      </c>
      <c r="N173" s="86">
        <f t="shared" si="6"/>
      </c>
      <c r="O173" s="49"/>
    </row>
    <row r="174" spans="1:15" ht="15">
      <c r="A174" s="49"/>
      <c r="B174" s="79" t="s">
        <v>185</v>
      </c>
      <c r="C174" s="80" t="str">
        <f>IF(+C164&gt;"",C164&amp;" - "&amp;G165,"")</f>
        <v>Håkan Nyberg  - Ingvar Söderström</v>
      </c>
      <c r="D174" s="87"/>
      <c r="E174" s="81"/>
      <c r="F174" s="96"/>
      <c r="G174" s="82"/>
      <c r="H174" s="82"/>
      <c r="I174" s="82"/>
      <c r="J174" s="82"/>
      <c r="K174" s="83">
        <f>IF(ISBLANK(F174),"",COUNTIF(F174:J174,"&gt;=0"))</f>
      </c>
      <c r="L174" s="84">
        <f>IF(ISBLANK(F174),"",(IF(LEFT(F174,1)="-",1,0)+IF(LEFT(G174,1)="-",1,0)+IF(LEFT(H174,1)="-",1,0)+IF(LEFT(I174,1)="-",1,0)+IF(LEFT(J174,1)="-",1,0)))</f>
      </c>
      <c r="M174" s="85">
        <f t="shared" si="6"/>
      </c>
      <c r="N174" s="86">
        <f t="shared" si="6"/>
      </c>
      <c r="O174" s="49"/>
    </row>
    <row r="175" spans="1:15" ht="15.75" thickBot="1">
      <c r="A175" s="49"/>
      <c r="B175" s="79" t="s">
        <v>186</v>
      </c>
      <c r="C175" s="80" t="str">
        <f>IF(+C165&gt;"",C165&amp;" - "&amp;G164,"")</f>
        <v>Risto Koskinen - Veikko Holm</v>
      </c>
      <c r="D175" s="87"/>
      <c r="E175" s="81"/>
      <c r="F175" s="82"/>
      <c r="G175" s="82"/>
      <c r="H175" s="82"/>
      <c r="I175" s="82"/>
      <c r="J175" s="82"/>
      <c r="K175" s="83">
        <f>IF(ISBLANK(F175),"",COUNTIF(F175:J175,"&gt;=0"))</f>
      </c>
      <c r="L175" s="97">
        <f>IF(ISBLANK(F175),"",(IF(LEFT(F175,1)="-",1,0)+IF(LEFT(G175,1)="-",1,0)+IF(LEFT(H175,1)="-",1,0)+IF(LEFT(I175,1)="-",1,0)+IF(LEFT(J175,1)="-",1,0)))</f>
      </c>
      <c r="M175" s="85">
        <f t="shared" si="6"/>
      </c>
      <c r="N175" s="86">
        <f t="shared" si="6"/>
      </c>
      <c r="O175" s="49"/>
    </row>
    <row r="176" spans="1:15" ht="16.5" thickBot="1">
      <c r="A176" s="44"/>
      <c r="B176" s="46"/>
      <c r="C176" s="46"/>
      <c r="D176" s="46"/>
      <c r="E176" s="46"/>
      <c r="F176" s="46"/>
      <c r="G176" s="46"/>
      <c r="H176" s="46"/>
      <c r="I176" s="98" t="s">
        <v>187</v>
      </c>
      <c r="J176" s="99"/>
      <c r="K176" s="100">
        <f>IF(ISBLANK(D171),"",SUM(K171:K175))</f>
      </c>
      <c r="L176" s="100">
        <f>IF(ISBLANK(E171),"",SUM(L171:L175))</f>
      </c>
      <c r="M176" s="101">
        <f>IF(ISBLANK(F171),"",SUM(M171:M175))</f>
        <v>3</v>
      </c>
      <c r="N176" s="102">
        <f>IF(ISBLANK(F171),"",SUM(N171:N175))</f>
        <v>0</v>
      </c>
      <c r="O176" s="49"/>
    </row>
    <row r="177" spans="1:15" ht="15">
      <c r="A177" s="44"/>
      <c r="B177" s="103" t="s">
        <v>188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56"/>
    </row>
    <row r="178" spans="1:15" ht="15">
      <c r="A178" s="44"/>
      <c r="B178" s="52" t="s">
        <v>189</v>
      </c>
      <c r="C178" s="52"/>
      <c r="D178" s="52" t="s">
        <v>190</v>
      </c>
      <c r="E178" s="104"/>
      <c r="F178" s="52"/>
      <c r="G178" s="52" t="s">
        <v>191</v>
      </c>
      <c r="H178" s="104"/>
      <c r="I178" s="52"/>
      <c r="J178" s="105" t="s">
        <v>192</v>
      </c>
      <c r="K178" s="10"/>
      <c r="L178" s="46"/>
      <c r="M178" s="46"/>
      <c r="N178" s="46"/>
      <c r="O178" s="56"/>
    </row>
    <row r="179" spans="1:15" ht="16.5" thickBot="1">
      <c r="A179" s="44"/>
      <c r="B179" s="46"/>
      <c r="C179" s="46"/>
      <c r="D179" s="46"/>
      <c r="E179" s="46"/>
      <c r="F179" s="46"/>
      <c r="G179" s="46"/>
      <c r="H179" s="46"/>
      <c r="I179" s="46"/>
      <c r="J179" s="124" t="str">
        <f>IF(M176=3,C163,IF(N176=3,G163,""))</f>
        <v>Wega 1</v>
      </c>
      <c r="K179" s="124"/>
      <c r="L179" s="124"/>
      <c r="M179" s="124"/>
      <c r="N179" s="115"/>
      <c r="O179" s="49"/>
    </row>
    <row r="180" spans="1:15" ht="18">
      <c r="A180" s="106"/>
      <c r="B180" s="107"/>
      <c r="C180" s="107"/>
      <c r="D180" s="107"/>
      <c r="E180" s="107"/>
      <c r="F180" s="107"/>
      <c r="G180" s="107"/>
      <c r="H180" s="107"/>
      <c r="I180" s="107"/>
      <c r="J180" s="108"/>
      <c r="K180" s="108"/>
      <c r="L180" s="108"/>
      <c r="M180" s="108"/>
      <c r="N180" s="108"/>
      <c r="O180" s="109"/>
    </row>
    <row r="185" spans="1:15" ht="15.75">
      <c r="A185" s="44"/>
      <c r="B185" s="10"/>
      <c r="C185" s="45" t="s">
        <v>151</v>
      </c>
      <c r="D185" s="46"/>
      <c r="E185" s="46"/>
      <c r="F185" s="10"/>
      <c r="G185" s="47" t="s">
        <v>152</v>
      </c>
      <c r="H185" s="48"/>
      <c r="I185" s="128" t="s">
        <v>112</v>
      </c>
      <c r="J185" s="128"/>
      <c r="K185" s="128"/>
      <c r="L185" s="128"/>
      <c r="M185" s="128"/>
      <c r="N185" s="116"/>
      <c r="O185" s="49"/>
    </row>
    <row r="186" spans="1:15" ht="20.25">
      <c r="A186" s="44"/>
      <c r="B186" s="50"/>
      <c r="C186" s="51" t="s">
        <v>153</v>
      </c>
      <c r="D186" s="46"/>
      <c r="E186" s="46"/>
      <c r="F186" s="10"/>
      <c r="G186" s="47" t="s">
        <v>154</v>
      </c>
      <c r="H186" s="48"/>
      <c r="I186" s="128" t="s">
        <v>93</v>
      </c>
      <c r="J186" s="128"/>
      <c r="K186" s="128"/>
      <c r="L186" s="128"/>
      <c r="M186" s="128"/>
      <c r="N186" s="116"/>
      <c r="O186" s="49"/>
    </row>
    <row r="187" spans="1:15" ht="15">
      <c r="A187" s="44"/>
      <c r="B187" s="46"/>
      <c r="C187" s="52" t="s">
        <v>155</v>
      </c>
      <c r="D187" s="46"/>
      <c r="E187" s="46"/>
      <c r="F187" s="46"/>
      <c r="G187" s="47" t="s">
        <v>156</v>
      </c>
      <c r="H187" s="53"/>
      <c r="I187" s="129">
        <v>60</v>
      </c>
      <c r="J187" s="129"/>
      <c r="K187" s="129"/>
      <c r="L187" s="129"/>
      <c r="M187" s="129"/>
      <c r="N187" s="117"/>
      <c r="O187" s="49"/>
    </row>
    <row r="188" spans="1:15" ht="15.75">
      <c r="A188" s="44"/>
      <c r="B188" s="46"/>
      <c r="C188" s="46"/>
      <c r="D188" s="46"/>
      <c r="E188" s="46"/>
      <c r="F188" s="46"/>
      <c r="G188" s="47" t="s">
        <v>157</v>
      </c>
      <c r="H188" s="48"/>
      <c r="I188" s="118">
        <v>40481</v>
      </c>
      <c r="J188" s="118"/>
      <c r="K188" s="118"/>
      <c r="L188" s="54" t="s">
        <v>158</v>
      </c>
      <c r="M188" s="131" t="s">
        <v>159</v>
      </c>
      <c r="N188" s="119"/>
      <c r="O188" s="49"/>
    </row>
    <row r="189" spans="1:15" ht="15">
      <c r="A189" s="44"/>
      <c r="B189" s="10"/>
      <c r="C189" s="55" t="s">
        <v>160</v>
      </c>
      <c r="D189" s="46"/>
      <c r="E189" s="46"/>
      <c r="F189" s="46"/>
      <c r="G189" s="55" t="s">
        <v>160</v>
      </c>
      <c r="H189" s="46"/>
      <c r="I189" s="46"/>
      <c r="J189" s="46"/>
      <c r="K189" s="46"/>
      <c r="L189" s="46"/>
      <c r="M189" s="46"/>
      <c r="N189" s="46"/>
      <c r="O189" s="56"/>
    </row>
    <row r="190" spans="1:15" ht="15.75">
      <c r="A190" s="49"/>
      <c r="B190" s="58" t="s">
        <v>161</v>
      </c>
      <c r="C190" s="125" t="s">
        <v>40</v>
      </c>
      <c r="D190" s="126"/>
      <c r="E190" s="59"/>
      <c r="F190" s="60" t="s">
        <v>162</v>
      </c>
      <c r="G190" s="125" t="s">
        <v>37</v>
      </c>
      <c r="H190" s="127"/>
      <c r="I190" s="127"/>
      <c r="J190" s="127"/>
      <c r="K190" s="127"/>
      <c r="L190" s="127"/>
      <c r="M190" s="127"/>
      <c r="N190" s="126"/>
      <c r="O190" s="49"/>
    </row>
    <row r="191" spans="1:15" ht="15">
      <c r="A191" s="49"/>
      <c r="B191" s="61" t="s">
        <v>163</v>
      </c>
      <c r="C191" s="121" t="s">
        <v>217</v>
      </c>
      <c r="D191" s="122"/>
      <c r="E191" s="62"/>
      <c r="F191" s="63" t="s">
        <v>165</v>
      </c>
      <c r="G191" s="121" t="s">
        <v>203</v>
      </c>
      <c r="H191" s="123"/>
      <c r="I191" s="123"/>
      <c r="J191" s="123"/>
      <c r="K191" s="123"/>
      <c r="L191" s="123"/>
      <c r="M191" s="123"/>
      <c r="N191" s="122"/>
      <c r="O191" s="49"/>
    </row>
    <row r="192" spans="1:15" ht="15">
      <c r="A192" s="49"/>
      <c r="B192" s="64" t="s">
        <v>167</v>
      </c>
      <c r="C192" s="121" t="s">
        <v>234</v>
      </c>
      <c r="D192" s="122"/>
      <c r="E192" s="62"/>
      <c r="F192" s="65" t="s">
        <v>169</v>
      </c>
      <c r="G192" s="121" t="s">
        <v>235</v>
      </c>
      <c r="H192" s="123"/>
      <c r="I192" s="123"/>
      <c r="J192" s="123"/>
      <c r="K192" s="123"/>
      <c r="L192" s="123"/>
      <c r="M192" s="123"/>
      <c r="N192" s="122"/>
      <c r="O192" s="49"/>
    </row>
    <row r="193" spans="1:15" ht="15">
      <c r="A193" s="44"/>
      <c r="B193" s="66" t="s">
        <v>171</v>
      </c>
      <c r="C193" s="67"/>
      <c r="D193" s="68"/>
      <c r="E193" s="69"/>
      <c r="F193" s="66" t="s">
        <v>171</v>
      </c>
      <c r="G193" s="70"/>
      <c r="H193" s="70"/>
      <c r="I193" s="70"/>
      <c r="J193" s="70"/>
      <c r="K193" s="70"/>
      <c r="L193" s="70"/>
      <c r="M193" s="70"/>
      <c r="N193" s="70"/>
      <c r="O193" s="56"/>
    </row>
    <row r="194" spans="1:15" ht="15">
      <c r="A194" s="49"/>
      <c r="B194" s="61"/>
      <c r="C194" s="121" t="s">
        <v>217</v>
      </c>
      <c r="D194" s="122"/>
      <c r="E194" s="62"/>
      <c r="F194" s="63"/>
      <c r="G194" s="121" t="s">
        <v>203</v>
      </c>
      <c r="H194" s="123"/>
      <c r="I194" s="123"/>
      <c r="J194" s="123"/>
      <c r="K194" s="123"/>
      <c r="L194" s="123"/>
      <c r="M194" s="123"/>
      <c r="N194" s="122"/>
      <c r="O194" s="49"/>
    </row>
    <row r="195" spans="1:15" ht="15">
      <c r="A195" s="49"/>
      <c r="B195" s="71"/>
      <c r="C195" s="121" t="s">
        <v>234</v>
      </c>
      <c r="D195" s="122"/>
      <c r="E195" s="62"/>
      <c r="F195" s="72"/>
      <c r="G195" s="121" t="s">
        <v>235</v>
      </c>
      <c r="H195" s="123"/>
      <c r="I195" s="123"/>
      <c r="J195" s="123"/>
      <c r="K195" s="123"/>
      <c r="L195" s="123"/>
      <c r="M195" s="123"/>
      <c r="N195" s="122"/>
      <c r="O195" s="49"/>
    </row>
    <row r="196" spans="1:15" ht="15.75">
      <c r="A196" s="44"/>
      <c r="B196" s="46"/>
      <c r="C196" s="46"/>
      <c r="D196" s="46"/>
      <c r="E196" s="46"/>
      <c r="F196" s="55" t="s">
        <v>172</v>
      </c>
      <c r="G196" s="73"/>
      <c r="H196" s="73"/>
      <c r="I196" s="73"/>
      <c r="J196" s="46"/>
      <c r="K196" s="46"/>
      <c r="L196" s="46"/>
      <c r="M196" s="74"/>
      <c r="N196" s="10"/>
      <c r="O196" s="56"/>
    </row>
    <row r="197" spans="1:15" ht="15">
      <c r="A197" s="44"/>
      <c r="B197" s="45" t="s">
        <v>173</v>
      </c>
      <c r="C197" s="46"/>
      <c r="D197" s="46"/>
      <c r="E197" s="46"/>
      <c r="F197" s="75" t="s">
        <v>174</v>
      </c>
      <c r="G197" s="75" t="s">
        <v>175</v>
      </c>
      <c r="H197" s="75" t="s">
        <v>176</v>
      </c>
      <c r="I197" s="75" t="s">
        <v>177</v>
      </c>
      <c r="J197" s="75" t="s">
        <v>178</v>
      </c>
      <c r="K197" s="76" t="s">
        <v>179</v>
      </c>
      <c r="L197" s="77"/>
      <c r="M197" s="78" t="s">
        <v>180</v>
      </c>
      <c r="N197" s="78" t="s">
        <v>181</v>
      </c>
      <c r="O197" s="49"/>
    </row>
    <row r="198" spans="1:15" ht="15">
      <c r="A198" s="49"/>
      <c r="B198" s="79" t="s">
        <v>182</v>
      </c>
      <c r="C198" s="80" t="str">
        <f>IF(C191&gt;"",C191&amp;" - "&amp;G191,"")</f>
        <v>Veikko Juntunen - Hannu Kajander</v>
      </c>
      <c r="D198" s="80"/>
      <c r="E198" s="81"/>
      <c r="F198" s="82">
        <v>-6</v>
      </c>
      <c r="G198" s="82">
        <v>9</v>
      </c>
      <c r="H198" s="82">
        <v>-4</v>
      </c>
      <c r="I198" s="82">
        <v>-7</v>
      </c>
      <c r="J198" s="82"/>
      <c r="K198" s="83">
        <f>IF(ISBLANK(F198),"",COUNTIF(F198:J198,"&gt;=0"))</f>
        <v>1</v>
      </c>
      <c r="L198" s="84">
        <f>IF(ISBLANK(F198),"",(IF(LEFT(F198,1)="-",1,0)+IF(LEFT(G198,1)="-",1,0)+IF(LEFT(H198,1)="-",1,0)+IF(LEFT(I198,1)="-",1,0)+IF(LEFT(J198,1)="-",1,0)))</f>
        <v>3</v>
      </c>
      <c r="M198" s="85">
        <f aca="true" t="shared" si="7" ref="M198:N202">IF(K198=3,1,"")</f>
      </c>
      <c r="N198" s="86">
        <f t="shared" si="7"/>
        <v>1</v>
      </c>
      <c r="O198" s="49"/>
    </row>
    <row r="199" spans="1:15" ht="15">
      <c r="A199" s="49"/>
      <c r="B199" s="79" t="s">
        <v>183</v>
      </c>
      <c r="C199" s="80" t="str">
        <f>IF(C192&gt;"",C192&amp;" - "&amp;G192,"")</f>
        <v>Pentti Naulapää - Antti Kirveskari</v>
      </c>
      <c r="D199" s="87"/>
      <c r="E199" s="81"/>
      <c r="F199" s="88">
        <v>9</v>
      </c>
      <c r="G199" s="82">
        <v>-9</v>
      </c>
      <c r="H199" s="82">
        <v>-9</v>
      </c>
      <c r="I199" s="82">
        <v>-9</v>
      </c>
      <c r="J199" s="82"/>
      <c r="K199" s="83">
        <f>IF(ISBLANK(F199),"",COUNTIF(F199:J199,"&gt;=0"))</f>
        <v>1</v>
      </c>
      <c r="L199" s="84">
        <f>IF(ISBLANK(F199),"",(IF(LEFT(F199,1)="-",1,0)+IF(LEFT(G199,1)="-",1,0)+IF(LEFT(H199,1)="-",1,0)+IF(LEFT(I199,1)="-",1,0)+IF(LEFT(J199,1)="-",1,0)))</f>
        <v>3</v>
      </c>
      <c r="M199" s="85">
        <f t="shared" si="7"/>
      </c>
      <c r="N199" s="86">
        <f t="shared" si="7"/>
        <v>1</v>
      </c>
      <c r="O199" s="49"/>
    </row>
    <row r="200" spans="1:15" ht="15">
      <c r="A200" s="49"/>
      <c r="B200" s="89" t="s">
        <v>184</v>
      </c>
      <c r="C200" s="90" t="str">
        <f>IF(C194&gt;"",C194&amp;" / "&amp;C195,"")</f>
        <v>Veikko Juntunen / Pentti Naulapää</v>
      </c>
      <c r="D200" s="91" t="str">
        <f>IF(G194&gt;"",G194&amp;" / "&amp;G195,"")</f>
        <v>Hannu Kajander / Antti Kirveskari</v>
      </c>
      <c r="E200" s="92"/>
      <c r="F200" s="93">
        <v>-11</v>
      </c>
      <c r="G200" s="94">
        <v>-8</v>
      </c>
      <c r="H200" s="95">
        <v>-7</v>
      </c>
      <c r="I200" s="95"/>
      <c r="J200" s="95"/>
      <c r="K200" s="83">
        <f>IF(ISBLANK(F200),"",COUNTIF(F200:J200,"&gt;=0"))</f>
        <v>0</v>
      </c>
      <c r="L200" s="84">
        <f>IF(ISBLANK(F200),"",(IF(LEFT(F200,1)="-",1,0)+IF(LEFT(G200,1)="-",1,0)+IF(LEFT(H200,1)="-",1,0)+IF(LEFT(I200,1)="-",1,0)+IF(LEFT(J200,1)="-",1,0)))</f>
        <v>3</v>
      </c>
      <c r="M200" s="85">
        <f t="shared" si="7"/>
      </c>
      <c r="N200" s="86">
        <f t="shared" si="7"/>
        <v>1</v>
      </c>
      <c r="O200" s="49"/>
    </row>
    <row r="201" spans="1:15" ht="15">
      <c r="A201" s="49"/>
      <c r="B201" s="79" t="s">
        <v>185</v>
      </c>
      <c r="C201" s="80" t="str">
        <f>IF(+C191&gt;"",C191&amp;" - "&amp;G192,"")</f>
        <v>Veikko Juntunen - Antti Kirveskari</v>
      </c>
      <c r="D201" s="87"/>
      <c r="E201" s="81"/>
      <c r="F201" s="96"/>
      <c r="G201" s="82"/>
      <c r="H201" s="82"/>
      <c r="I201" s="82"/>
      <c r="J201" s="82"/>
      <c r="K201" s="83">
        <f>IF(ISBLANK(F201),"",COUNTIF(F201:J201,"&gt;=0"))</f>
      </c>
      <c r="L201" s="84">
        <f>IF(ISBLANK(F201),"",(IF(LEFT(F201,1)="-",1,0)+IF(LEFT(G201,1)="-",1,0)+IF(LEFT(H201,1)="-",1,0)+IF(LEFT(I201,1)="-",1,0)+IF(LEFT(J201,1)="-",1,0)))</f>
      </c>
      <c r="M201" s="85">
        <f t="shared" si="7"/>
      </c>
      <c r="N201" s="86">
        <f t="shared" si="7"/>
      </c>
      <c r="O201" s="49"/>
    </row>
    <row r="202" spans="1:15" ht="15.75" thickBot="1">
      <c r="A202" s="49"/>
      <c r="B202" s="79" t="s">
        <v>186</v>
      </c>
      <c r="C202" s="80" t="str">
        <f>IF(+C192&gt;"",C192&amp;" - "&amp;G191,"")</f>
        <v>Pentti Naulapää - Hannu Kajander</v>
      </c>
      <c r="D202" s="87"/>
      <c r="E202" s="81"/>
      <c r="F202" s="82"/>
      <c r="G202" s="82"/>
      <c r="H202" s="82"/>
      <c r="I202" s="82"/>
      <c r="J202" s="82"/>
      <c r="K202" s="83">
        <f>IF(ISBLANK(F202),"",COUNTIF(F202:J202,"&gt;=0"))</f>
      </c>
      <c r="L202" s="97">
        <f>IF(ISBLANK(F202),"",(IF(LEFT(F202,1)="-",1,0)+IF(LEFT(G202,1)="-",1,0)+IF(LEFT(H202,1)="-",1,0)+IF(LEFT(I202,1)="-",1,0)+IF(LEFT(J202,1)="-",1,0)))</f>
      </c>
      <c r="M202" s="85">
        <f t="shared" si="7"/>
      </c>
      <c r="N202" s="86">
        <f t="shared" si="7"/>
      </c>
      <c r="O202" s="49"/>
    </row>
    <row r="203" spans="1:15" ht="16.5" thickBot="1">
      <c r="A203" s="44"/>
      <c r="B203" s="46"/>
      <c r="C203" s="46"/>
      <c r="D203" s="46"/>
      <c r="E203" s="46"/>
      <c r="F203" s="46"/>
      <c r="G203" s="46"/>
      <c r="H203" s="46"/>
      <c r="I203" s="98" t="s">
        <v>187</v>
      </c>
      <c r="J203" s="99"/>
      <c r="K203" s="100">
        <f>IF(ISBLANK(D198),"",SUM(K198:K202))</f>
      </c>
      <c r="L203" s="100">
        <f>IF(ISBLANK(E198),"",SUM(L198:L202))</f>
      </c>
      <c r="M203" s="101">
        <f>IF(ISBLANK(F198),"",SUM(M198:M202))</f>
        <v>0</v>
      </c>
      <c r="N203" s="102">
        <f>IF(ISBLANK(F198),"",SUM(N198:N202))</f>
        <v>3</v>
      </c>
      <c r="O203" s="49"/>
    </row>
    <row r="204" spans="1:15" ht="15">
      <c r="A204" s="44"/>
      <c r="B204" s="103" t="s">
        <v>188</v>
      </c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56"/>
    </row>
    <row r="205" spans="1:15" ht="15">
      <c r="A205" s="44"/>
      <c r="B205" s="52" t="s">
        <v>189</v>
      </c>
      <c r="C205" s="52"/>
      <c r="D205" s="52" t="s">
        <v>190</v>
      </c>
      <c r="E205" s="104"/>
      <c r="F205" s="52"/>
      <c r="G205" s="52" t="s">
        <v>191</v>
      </c>
      <c r="H205" s="104"/>
      <c r="I205" s="52"/>
      <c r="J205" s="105" t="s">
        <v>192</v>
      </c>
      <c r="K205" s="10"/>
      <c r="L205" s="46"/>
      <c r="M205" s="46"/>
      <c r="N205" s="46"/>
      <c r="O205" s="56"/>
    </row>
    <row r="206" spans="1:15" ht="16.5" thickBot="1">
      <c r="A206" s="44"/>
      <c r="B206" s="46"/>
      <c r="C206" s="46"/>
      <c r="D206" s="46"/>
      <c r="E206" s="46"/>
      <c r="F206" s="46"/>
      <c r="G206" s="46"/>
      <c r="H206" s="46"/>
      <c r="I206" s="46"/>
      <c r="J206" s="124" t="str">
        <f>IF(M203=3,C190,IF(N203=3,G190,""))</f>
        <v>TuTo</v>
      </c>
      <c r="K206" s="124"/>
      <c r="L206" s="124"/>
      <c r="M206" s="124"/>
      <c r="N206" s="115"/>
      <c r="O206" s="49"/>
    </row>
    <row r="207" spans="1:15" ht="18">
      <c r="A207" s="106"/>
      <c r="B207" s="107"/>
      <c r="C207" s="107"/>
      <c r="D207" s="107"/>
      <c r="E207" s="107"/>
      <c r="F207" s="107"/>
      <c r="G207" s="107"/>
      <c r="H207" s="107"/>
      <c r="I207" s="107"/>
      <c r="J207" s="108"/>
      <c r="K207" s="108"/>
      <c r="L207" s="108"/>
      <c r="M207" s="108"/>
      <c r="N207" s="108"/>
      <c r="O207" s="109"/>
    </row>
    <row r="210" spans="1:15" ht="15.75">
      <c r="A210" s="44"/>
      <c r="B210" s="10"/>
      <c r="C210" s="45" t="s">
        <v>151</v>
      </c>
      <c r="D210" s="46"/>
      <c r="E210" s="46"/>
      <c r="F210" s="10"/>
      <c r="G210" s="47" t="s">
        <v>152</v>
      </c>
      <c r="H210" s="48"/>
      <c r="I210" s="128" t="s">
        <v>112</v>
      </c>
      <c r="J210" s="128"/>
      <c r="K210" s="128"/>
      <c r="L210" s="128"/>
      <c r="M210" s="128"/>
      <c r="N210" s="116"/>
      <c r="O210" s="49"/>
    </row>
    <row r="211" spans="1:15" ht="20.25">
      <c r="A211" s="44"/>
      <c r="B211" s="50"/>
      <c r="C211" s="51" t="s">
        <v>153</v>
      </c>
      <c r="D211" s="46"/>
      <c r="E211" s="46"/>
      <c r="F211" s="10"/>
      <c r="G211" s="47" t="s">
        <v>154</v>
      </c>
      <c r="H211" s="48"/>
      <c r="I211" s="128" t="s">
        <v>93</v>
      </c>
      <c r="J211" s="128"/>
      <c r="K211" s="128"/>
      <c r="L211" s="128"/>
      <c r="M211" s="128"/>
      <c r="N211" s="116"/>
      <c r="O211" s="49"/>
    </row>
    <row r="212" spans="1:15" ht="15">
      <c r="A212" s="44"/>
      <c r="B212" s="46"/>
      <c r="C212" s="52" t="s">
        <v>155</v>
      </c>
      <c r="D212" s="46"/>
      <c r="E212" s="46"/>
      <c r="F212" s="46"/>
      <c r="G212" s="47" t="s">
        <v>156</v>
      </c>
      <c r="H212" s="53"/>
      <c r="I212" s="129">
        <v>60</v>
      </c>
      <c r="J212" s="129"/>
      <c r="K212" s="129"/>
      <c r="L212" s="129"/>
      <c r="M212" s="129"/>
      <c r="N212" s="117"/>
      <c r="O212" s="49"/>
    </row>
    <row r="213" spans="1:15" ht="15.75">
      <c r="A213" s="44"/>
      <c r="B213" s="46"/>
      <c r="C213" s="46"/>
      <c r="D213" s="46"/>
      <c r="E213" s="46"/>
      <c r="F213" s="46"/>
      <c r="G213" s="47" t="s">
        <v>157</v>
      </c>
      <c r="H213" s="48"/>
      <c r="I213" s="118">
        <v>40481</v>
      </c>
      <c r="J213" s="118"/>
      <c r="K213" s="118"/>
      <c r="L213" s="54" t="s">
        <v>158</v>
      </c>
      <c r="M213" s="131" t="s">
        <v>159</v>
      </c>
      <c r="N213" s="119"/>
      <c r="O213" s="49"/>
    </row>
    <row r="214" spans="1:15" ht="15">
      <c r="A214" s="44"/>
      <c r="B214" s="10"/>
      <c r="C214" s="55" t="s">
        <v>160</v>
      </c>
      <c r="D214" s="46"/>
      <c r="E214" s="46"/>
      <c r="F214" s="46"/>
      <c r="G214" s="55" t="s">
        <v>160</v>
      </c>
      <c r="H214" s="46"/>
      <c r="I214" s="46"/>
      <c r="J214" s="46"/>
      <c r="K214" s="46"/>
      <c r="L214" s="46"/>
      <c r="M214" s="46"/>
      <c r="N214" s="46"/>
      <c r="O214" s="56"/>
    </row>
    <row r="215" spans="1:15" ht="15.75">
      <c r="A215" s="49"/>
      <c r="B215" s="58" t="s">
        <v>161</v>
      </c>
      <c r="C215" s="125" t="s">
        <v>130</v>
      </c>
      <c r="D215" s="126"/>
      <c r="E215" s="59"/>
      <c r="F215" s="60" t="s">
        <v>162</v>
      </c>
      <c r="G215" s="125" t="s">
        <v>34</v>
      </c>
      <c r="H215" s="127"/>
      <c r="I215" s="127"/>
      <c r="J215" s="127"/>
      <c r="K215" s="127"/>
      <c r="L215" s="127"/>
      <c r="M215" s="127"/>
      <c r="N215" s="126"/>
      <c r="O215" s="49"/>
    </row>
    <row r="216" spans="1:15" ht="15">
      <c r="A216" s="49"/>
      <c r="B216" s="61" t="s">
        <v>163</v>
      </c>
      <c r="C216" s="121" t="s">
        <v>208</v>
      </c>
      <c r="D216" s="122"/>
      <c r="E216" s="62"/>
      <c r="F216" s="63" t="s">
        <v>165</v>
      </c>
      <c r="G216" s="121" t="s">
        <v>241</v>
      </c>
      <c r="H216" s="123"/>
      <c r="I216" s="123"/>
      <c r="J216" s="123"/>
      <c r="K216" s="123"/>
      <c r="L216" s="123"/>
      <c r="M216" s="123"/>
      <c r="N216" s="122"/>
      <c r="O216" s="49"/>
    </row>
    <row r="217" spans="1:15" ht="15">
      <c r="A217" s="49"/>
      <c r="B217" s="64" t="s">
        <v>167</v>
      </c>
      <c r="C217" s="121" t="s">
        <v>206</v>
      </c>
      <c r="D217" s="122"/>
      <c r="E217" s="62"/>
      <c r="F217" s="65" t="s">
        <v>169</v>
      </c>
      <c r="G217" s="121" t="s">
        <v>239</v>
      </c>
      <c r="H217" s="123"/>
      <c r="I217" s="123"/>
      <c r="J217" s="123"/>
      <c r="K217" s="123"/>
      <c r="L217" s="123"/>
      <c r="M217" s="123"/>
      <c r="N217" s="122"/>
      <c r="O217" s="49"/>
    </row>
    <row r="218" spans="1:15" ht="15">
      <c r="A218" s="44"/>
      <c r="B218" s="66" t="s">
        <v>171</v>
      </c>
      <c r="C218" s="67"/>
      <c r="D218" s="68"/>
      <c r="E218" s="69"/>
      <c r="F218" s="66" t="s">
        <v>171</v>
      </c>
      <c r="G218" s="70"/>
      <c r="H218" s="70"/>
      <c r="I218" s="70"/>
      <c r="J218" s="70"/>
      <c r="K218" s="70"/>
      <c r="L218" s="70"/>
      <c r="M218" s="70"/>
      <c r="N218" s="70"/>
      <c r="O218" s="56"/>
    </row>
    <row r="219" spans="1:15" ht="15">
      <c r="A219" s="49"/>
      <c r="B219" s="61"/>
      <c r="C219" s="121" t="s">
        <v>208</v>
      </c>
      <c r="D219" s="122"/>
      <c r="E219" s="62"/>
      <c r="F219" s="63"/>
      <c r="G219" s="121" t="s">
        <v>241</v>
      </c>
      <c r="H219" s="123"/>
      <c r="I219" s="123"/>
      <c r="J219" s="123"/>
      <c r="K219" s="123"/>
      <c r="L219" s="123"/>
      <c r="M219" s="123"/>
      <c r="N219" s="122"/>
      <c r="O219" s="49"/>
    </row>
    <row r="220" spans="1:15" ht="15">
      <c r="A220" s="49"/>
      <c r="B220" s="71"/>
      <c r="C220" s="121" t="s">
        <v>206</v>
      </c>
      <c r="D220" s="122"/>
      <c r="E220" s="62"/>
      <c r="F220" s="72"/>
      <c r="G220" s="121" t="s">
        <v>239</v>
      </c>
      <c r="H220" s="123"/>
      <c r="I220" s="123"/>
      <c r="J220" s="123"/>
      <c r="K220" s="123"/>
      <c r="L220" s="123"/>
      <c r="M220" s="123"/>
      <c r="N220" s="122"/>
      <c r="O220" s="49"/>
    </row>
    <row r="221" spans="1:15" ht="15.75">
      <c r="A221" s="44"/>
      <c r="B221" s="46"/>
      <c r="C221" s="46"/>
      <c r="D221" s="46"/>
      <c r="E221" s="46"/>
      <c r="F221" s="55" t="s">
        <v>172</v>
      </c>
      <c r="G221" s="73"/>
      <c r="H221" s="73"/>
      <c r="I221" s="73"/>
      <c r="J221" s="46"/>
      <c r="K221" s="46"/>
      <c r="L221" s="46"/>
      <c r="M221" s="74"/>
      <c r="N221" s="10"/>
      <c r="O221" s="56"/>
    </row>
    <row r="222" spans="1:15" ht="15">
      <c r="A222" s="44"/>
      <c r="B222" s="45" t="s">
        <v>173</v>
      </c>
      <c r="C222" s="46"/>
      <c r="D222" s="46"/>
      <c r="E222" s="46"/>
      <c r="F222" s="75" t="s">
        <v>174</v>
      </c>
      <c r="G222" s="75" t="s">
        <v>175</v>
      </c>
      <c r="H222" s="75" t="s">
        <v>176</v>
      </c>
      <c r="I222" s="75" t="s">
        <v>177</v>
      </c>
      <c r="J222" s="75" t="s">
        <v>178</v>
      </c>
      <c r="K222" s="76" t="s">
        <v>179</v>
      </c>
      <c r="L222" s="77"/>
      <c r="M222" s="78" t="s">
        <v>180</v>
      </c>
      <c r="N222" s="78" t="s">
        <v>181</v>
      </c>
      <c r="O222" s="49"/>
    </row>
    <row r="223" spans="1:15" ht="15">
      <c r="A223" s="49"/>
      <c r="B223" s="79" t="s">
        <v>182</v>
      </c>
      <c r="C223" s="80" t="str">
        <f>IF(C216&gt;"",C216&amp;" - "&amp;G216,"")</f>
        <v>Tauno Kara - Pertti Mäkinen</v>
      </c>
      <c r="D223" s="80"/>
      <c r="E223" s="81"/>
      <c r="F223" s="82">
        <v>10</v>
      </c>
      <c r="G223" s="82">
        <v>-9</v>
      </c>
      <c r="H223" s="82">
        <v>13</v>
      </c>
      <c r="I223" s="82">
        <v>4</v>
      </c>
      <c r="J223" s="82"/>
      <c r="K223" s="83">
        <f>IF(ISBLANK(F223),"",COUNTIF(F223:J223,"&gt;=0"))</f>
        <v>3</v>
      </c>
      <c r="L223" s="84">
        <f>IF(ISBLANK(F223),"",(IF(LEFT(F223,1)="-",1,0)+IF(LEFT(G223,1)="-",1,0)+IF(LEFT(H223,1)="-",1,0)+IF(LEFT(I223,1)="-",1,0)+IF(LEFT(J223,1)="-",1,0)))</f>
        <v>1</v>
      </c>
      <c r="M223" s="85">
        <f aca="true" t="shared" si="8" ref="M223:N227">IF(K223=3,1,"")</f>
        <v>1</v>
      </c>
      <c r="N223" s="86">
        <f t="shared" si="8"/>
      </c>
      <c r="O223" s="49"/>
    </row>
    <row r="224" spans="1:15" ht="15">
      <c r="A224" s="49"/>
      <c r="B224" s="79" t="s">
        <v>183</v>
      </c>
      <c r="C224" s="80" t="str">
        <f>IF(C217&gt;"",C217&amp;" - "&amp;G217,"")</f>
        <v>Kari Lehtonen  - Eero Nordling</v>
      </c>
      <c r="D224" s="87"/>
      <c r="E224" s="81"/>
      <c r="F224" s="88">
        <v>9</v>
      </c>
      <c r="G224" s="82">
        <v>-1</v>
      </c>
      <c r="H224" s="82">
        <v>-9</v>
      </c>
      <c r="I224" s="82">
        <v>5</v>
      </c>
      <c r="J224" s="82">
        <v>7</v>
      </c>
      <c r="K224" s="83">
        <f>IF(ISBLANK(F224),"",COUNTIF(F224:J224,"&gt;=0"))</f>
        <v>3</v>
      </c>
      <c r="L224" s="84">
        <f>IF(ISBLANK(F224),"",(IF(LEFT(F224,1)="-",1,0)+IF(LEFT(G224,1)="-",1,0)+IF(LEFT(H224,1)="-",1,0)+IF(LEFT(I224,1)="-",1,0)+IF(LEFT(J224,1)="-",1,0)))</f>
        <v>2</v>
      </c>
      <c r="M224" s="85">
        <f t="shared" si="8"/>
        <v>1</v>
      </c>
      <c r="N224" s="86">
        <f t="shared" si="8"/>
      </c>
      <c r="O224" s="49"/>
    </row>
    <row r="225" spans="1:15" ht="15">
      <c r="A225" s="49"/>
      <c r="B225" s="89" t="s">
        <v>184</v>
      </c>
      <c r="C225" s="90" t="str">
        <f>IF(C219&gt;"",C219&amp;" / "&amp;C220,"")</f>
        <v>Tauno Kara / Kari Lehtonen </v>
      </c>
      <c r="D225" s="91" t="str">
        <f>IF(G219&gt;"",G219&amp;" / "&amp;G220,"")</f>
        <v>Pertti Mäkinen / Eero Nordling</v>
      </c>
      <c r="E225" s="92"/>
      <c r="F225" s="93">
        <v>5</v>
      </c>
      <c r="G225" s="94">
        <v>9</v>
      </c>
      <c r="H225" s="95">
        <v>8</v>
      </c>
      <c r="I225" s="95"/>
      <c r="J225" s="95"/>
      <c r="K225" s="83">
        <f>IF(ISBLANK(F225),"",COUNTIF(F225:J225,"&gt;=0"))</f>
        <v>3</v>
      </c>
      <c r="L225" s="84">
        <f>IF(ISBLANK(F225),"",(IF(LEFT(F225,1)="-",1,0)+IF(LEFT(G225,1)="-",1,0)+IF(LEFT(H225,1)="-",1,0)+IF(LEFT(I225,1)="-",1,0)+IF(LEFT(J225,1)="-",1,0)))</f>
        <v>0</v>
      </c>
      <c r="M225" s="85">
        <f t="shared" si="8"/>
        <v>1</v>
      </c>
      <c r="N225" s="86">
        <f t="shared" si="8"/>
      </c>
      <c r="O225" s="49"/>
    </row>
    <row r="226" spans="1:15" ht="15">
      <c r="A226" s="49"/>
      <c r="B226" s="79" t="s">
        <v>185</v>
      </c>
      <c r="C226" s="80" t="str">
        <f>IF(+C216&gt;"",C216&amp;" - "&amp;G217,"")</f>
        <v>Tauno Kara - Eero Nordling</v>
      </c>
      <c r="D226" s="87"/>
      <c r="E226" s="81"/>
      <c r="F226" s="96"/>
      <c r="G226" s="82"/>
      <c r="H226" s="82"/>
      <c r="I226" s="82"/>
      <c r="J226" s="82"/>
      <c r="K226" s="83">
        <f>IF(ISBLANK(F226),"",COUNTIF(F226:J226,"&gt;=0"))</f>
      </c>
      <c r="L226" s="84">
        <f>IF(ISBLANK(F226),"",(IF(LEFT(F226,1)="-",1,0)+IF(LEFT(G226,1)="-",1,0)+IF(LEFT(H226,1)="-",1,0)+IF(LEFT(I226,1)="-",1,0)+IF(LEFT(J226,1)="-",1,0)))</f>
      </c>
      <c r="M226" s="85">
        <f t="shared" si="8"/>
      </c>
      <c r="N226" s="86">
        <f t="shared" si="8"/>
      </c>
      <c r="O226" s="49"/>
    </row>
    <row r="227" spans="1:15" ht="15.75" thickBot="1">
      <c r="A227" s="49"/>
      <c r="B227" s="79" t="s">
        <v>186</v>
      </c>
      <c r="C227" s="80" t="str">
        <f>IF(+C217&gt;"",C217&amp;" - "&amp;G216,"")</f>
        <v>Kari Lehtonen  - Pertti Mäkinen</v>
      </c>
      <c r="D227" s="87"/>
      <c r="E227" s="81"/>
      <c r="F227" s="82"/>
      <c r="G227" s="82"/>
      <c r="H227" s="82"/>
      <c r="I227" s="82"/>
      <c r="J227" s="82"/>
      <c r="K227" s="83">
        <f>IF(ISBLANK(F227),"",COUNTIF(F227:J227,"&gt;=0"))</f>
      </c>
      <c r="L227" s="97">
        <f>IF(ISBLANK(F227),"",(IF(LEFT(F227,1)="-",1,0)+IF(LEFT(G227,1)="-",1,0)+IF(LEFT(H227,1)="-",1,0)+IF(LEFT(I227,1)="-",1,0)+IF(LEFT(J227,1)="-",1,0)))</f>
      </c>
      <c r="M227" s="85">
        <f t="shared" si="8"/>
      </c>
      <c r="N227" s="86">
        <f t="shared" si="8"/>
      </c>
      <c r="O227" s="49"/>
    </row>
    <row r="228" spans="1:15" ht="16.5" thickBot="1">
      <c r="A228" s="44"/>
      <c r="B228" s="46"/>
      <c r="C228" s="46"/>
      <c r="D228" s="46"/>
      <c r="E228" s="46"/>
      <c r="F228" s="46"/>
      <c r="G228" s="46"/>
      <c r="H228" s="46"/>
      <c r="I228" s="98" t="s">
        <v>187</v>
      </c>
      <c r="J228" s="99"/>
      <c r="K228" s="100">
        <f>IF(ISBLANK(D223),"",SUM(K223:K227))</f>
      </c>
      <c r="L228" s="100">
        <f>IF(ISBLANK(E223),"",SUM(L223:L227))</f>
      </c>
      <c r="M228" s="101">
        <f>IF(ISBLANK(F223),"",SUM(M223:M227))</f>
        <v>3</v>
      </c>
      <c r="N228" s="102">
        <f>IF(ISBLANK(F223),"",SUM(N223:N227))</f>
        <v>0</v>
      </c>
      <c r="O228" s="49"/>
    </row>
    <row r="229" spans="1:15" ht="15">
      <c r="A229" s="44"/>
      <c r="B229" s="103" t="s">
        <v>188</v>
      </c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56"/>
    </row>
    <row r="230" spans="1:15" ht="15">
      <c r="A230" s="44"/>
      <c r="B230" s="52" t="s">
        <v>189</v>
      </c>
      <c r="C230" s="52"/>
      <c r="D230" s="52" t="s">
        <v>190</v>
      </c>
      <c r="E230" s="104"/>
      <c r="F230" s="52"/>
      <c r="G230" s="52" t="s">
        <v>191</v>
      </c>
      <c r="H230" s="104"/>
      <c r="I230" s="52"/>
      <c r="J230" s="105" t="s">
        <v>192</v>
      </c>
      <c r="K230" s="10"/>
      <c r="L230" s="46"/>
      <c r="M230" s="46"/>
      <c r="N230" s="46"/>
      <c r="O230" s="56"/>
    </row>
    <row r="231" spans="1:15" ht="16.5" thickBot="1">
      <c r="A231" s="44"/>
      <c r="B231" s="46"/>
      <c r="C231" s="46"/>
      <c r="D231" s="46"/>
      <c r="E231" s="46"/>
      <c r="F231" s="46"/>
      <c r="G231" s="46"/>
      <c r="H231" s="46"/>
      <c r="I231" s="46"/>
      <c r="J231" s="124" t="str">
        <f>IF(M228=3,C215,IF(N228=3,G215,""))</f>
        <v>Jysry</v>
      </c>
      <c r="K231" s="124"/>
      <c r="L231" s="124"/>
      <c r="M231" s="124"/>
      <c r="N231" s="115"/>
      <c r="O231" s="49"/>
    </row>
    <row r="232" spans="1:15" ht="18">
      <c r="A232" s="106"/>
      <c r="B232" s="107"/>
      <c r="C232" s="107"/>
      <c r="D232" s="107"/>
      <c r="E232" s="107"/>
      <c r="F232" s="107"/>
      <c r="G232" s="107"/>
      <c r="H232" s="107"/>
      <c r="I232" s="107"/>
      <c r="J232" s="108"/>
      <c r="K232" s="108"/>
      <c r="L232" s="108"/>
      <c r="M232" s="108"/>
      <c r="N232" s="108"/>
      <c r="O232" s="109"/>
    </row>
    <row r="237" spans="1:15" ht="15.75">
      <c r="A237" s="44"/>
      <c r="B237" s="10"/>
      <c r="C237" s="45" t="s">
        <v>151</v>
      </c>
      <c r="D237" s="46"/>
      <c r="E237" s="46"/>
      <c r="F237" s="10"/>
      <c r="G237" s="47" t="s">
        <v>152</v>
      </c>
      <c r="H237" s="48"/>
      <c r="I237" s="128" t="s">
        <v>112</v>
      </c>
      <c r="J237" s="128"/>
      <c r="K237" s="128"/>
      <c r="L237" s="128"/>
      <c r="M237" s="128"/>
      <c r="N237" s="116"/>
      <c r="O237" s="49"/>
    </row>
    <row r="238" spans="1:15" ht="20.25">
      <c r="A238" s="44"/>
      <c r="B238" s="50"/>
      <c r="C238" s="51" t="s">
        <v>153</v>
      </c>
      <c r="D238" s="46"/>
      <c r="E238" s="46"/>
      <c r="F238" s="10"/>
      <c r="G238" s="47" t="s">
        <v>154</v>
      </c>
      <c r="H238" s="48"/>
      <c r="I238" s="128" t="s">
        <v>93</v>
      </c>
      <c r="J238" s="128"/>
      <c r="K238" s="128"/>
      <c r="L238" s="128"/>
      <c r="M238" s="128"/>
      <c r="N238" s="116"/>
      <c r="O238" s="49"/>
    </row>
    <row r="239" spans="1:15" ht="15">
      <c r="A239" s="44"/>
      <c r="B239" s="46"/>
      <c r="C239" s="52" t="s">
        <v>155</v>
      </c>
      <c r="D239" s="46"/>
      <c r="E239" s="46"/>
      <c r="F239" s="46"/>
      <c r="G239" s="47" t="s">
        <v>156</v>
      </c>
      <c r="H239" s="53"/>
      <c r="I239" s="129">
        <v>60</v>
      </c>
      <c r="J239" s="129"/>
      <c r="K239" s="129"/>
      <c r="L239" s="129"/>
      <c r="M239" s="129"/>
      <c r="N239" s="117"/>
      <c r="O239" s="49"/>
    </row>
    <row r="240" spans="1:15" ht="15.75">
      <c r="A240" s="44"/>
      <c r="B240" s="46"/>
      <c r="C240" s="46"/>
      <c r="D240" s="46"/>
      <c r="E240" s="46"/>
      <c r="F240" s="46"/>
      <c r="G240" s="47" t="s">
        <v>157</v>
      </c>
      <c r="H240" s="48"/>
      <c r="I240" s="118">
        <v>40481</v>
      </c>
      <c r="J240" s="118"/>
      <c r="K240" s="118"/>
      <c r="L240" s="54" t="s">
        <v>158</v>
      </c>
      <c r="M240" s="131" t="s">
        <v>159</v>
      </c>
      <c r="N240" s="119"/>
      <c r="O240" s="49"/>
    </row>
    <row r="241" spans="1:15" ht="15">
      <c r="A241" s="44"/>
      <c r="B241" s="10"/>
      <c r="C241" s="55" t="s">
        <v>160</v>
      </c>
      <c r="D241" s="46"/>
      <c r="E241" s="46"/>
      <c r="F241" s="46"/>
      <c r="G241" s="55" t="s">
        <v>160</v>
      </c>
      <c r="H241" s="46"/>
      <c r="I241" s="46"/>
      <c r="J241" s="46"/>
      <c r="K241" s="46"/>
      <c r="L241" s="46"/>
      <c r="M241" s="46"/>
      <c r="N241" s="46"/>
      <c r="O241" s="56"/>
    </row>
    <row r="242" spans="1:15" ht="15.75">
      <c r="A242" s="49"/>
      <c r="B242" s="58" t="s">
        <v>161</v>
      </c>
      <c r="C242" s="125" t="s">
        <v>142</v>
      </c>
      <c r="D242" s="126"/>
      <c r="E242" s="59"/>
      <c r="F242" s="60" t="s">
        <v>162</v>
      </c>
      <c r="G242" s="125" t="s">
        <v>25</v>
      </c>
      <c r="H242" s="127"/>
      <c r="I242" s="127"/>
      <c r="J242" s="127"/>
      <c r="K242" s="127"/>
      <c r="L242" s="127"/>
      <c r="M242" s="127"/>
      <c r="N242" s="126"/>
      <c r="O242" s="49"/>
    </row>
    <row r="243" spans="1:15" ht="15">
      <c r="A243" s="49"/>
      <c r="B243" s="61" t="s">
        <v>163</v>
      </c>
      <c r="C243" s="121" t="s">
        <v>243</v>
      </c>
      <c r="D243" s="122"/>
      <c r="E243" s="62"/>
      <c r="F243" s="63" t="s">
        <v>165</v>
      </c>
      <c r="G243" s="121" t="s">
        <v>210</v>
      </c>
      <c r="H243" s="123"/>
      <c r="I243" s="123"/>
      <c r="J243" s="123"/>
      <c r="K243" s="123"/>
      <c r="L243" s="123"/>
      <c r="M243" s="123"/>
      <c r="N243" s="122"/>
      <c r="O243" s="49"/>
    </row>
    <row r="244" spans="1:15" ht="15">
      <c r="A244" s="49"/>
      <c r="B244" s="64" t="s">
        <v>167</v>
      </c>
      <c r="C244" s="121" t="s">
        <v>245</v>
      </c>
      <c r="D244" s="122"/>
      <c r="E244" s="62"/>
      <c r="F244" s="65" t="s">
        <v>169</v>
      </c>
      <c r="G244" s="121" t="s">
        <v>248</v>
      </c>
      <c r="H244" s="123"/>
      <c r="I244" s="123"/>
      <c r="J244" s="123"/>
      <c r="K244" s="123"/>
      <c r="L244" s="123"/>
      <c r="M244" s="123"/>
      <c r="N244" s="122"/>
      <c r="O244" s="49"/>
    </row>
    <row r="245" spans="1:15" ht="15">
      <c r="A245" s="44"/>
      <c r="B245" s="66" t="s">
        <v>171</v>
      </c>
      <c r="C245" s="67"/>
      <c r="D245" s="68"/>
      <c r="E245" s="69"/>
      <c r="F245" s="66" t="s">
        <v>171</v>
      </c>
      <c r="G245" s="70"/>
      <c r="H245" s="70"/>
      <c r="I245" s="70"/>
      <c r="J245" s="70"/>
      <c r="K245" s="70"/>
      <c r="L245" s="70"/>
      <c r="M245" s="70"/>
      <c r="N245" s="70"/>
      <c r="O245" s="56"/>
    </row>
    <row r="246" spans="1:15" ht="15">
      <c r="A246" s="49"/>
      <c r="B246" s="61"/>
      <c r="C246" s="121" t="s">
        <v>243</v>
      </c>
      <c r="D246" s="122"/>
      <c r="E246" s="62"/>
      <c r="F246" s="63"/>
      <c r="G246" s="121" t="s">
        <v>210</v>
      </c>
      <c r="H246" s="123"/>
      <c r="I246" s="123"/>
      <c r="J246" s="123"/>
      <c r="K246" s="123"/>
      <c r="L246" s="123"/>
      <c r="M246" s="123"/>
      <c r="N246" s="122"/>
      <c r="O246" s="49"/>
    </row>
    <row r="247" spans="1:15" ht="15">
      <c r="A247" s="49"/>
      <c r="B247" s="71"/>
      <c r="C247" s="121" t="s">
        <v>245</v>
      </c>
      <c r="D247" s="122"/>
      <c r="E247" s="62"/>
      <c r="F247" s="72"/>
      <c r="G247" s="121" t="s">
        <v>248</v>
      </c>
      <c r="H247" s="123"/>
      <c r="I247" s="123"/>
      <c r="J247" s="123"/>
      <c r="K247" s="123"/>
      <c r="L247" s="123"/>
      <c r="M247" s="123"/>
      <c r="N247" s="122"/>
      <c r="O247" s="49"/>
    </row>
    <row r="248" spans="1:15" ht="15.75">
      <c r="A248" s="44"/>
      <c r="B248" s="46"/>
      <c r="C248" s="46"/>
      <c r="D248" s="46"/>
      <c r="E248" s="46"/>
      <c r="F248" s="55" t="s">
        <v>172</v>
      </c>
      <c r="G248" s="73"/>
      <c r="H248" s="73"/>
      <c r="I248" s="73"/>
      <c r="J248" s="46"/>
      <c r="K248" s="46"/>
      <c r="L248" s="46"/>
      <c r="M248" s="74"/>
      <c r="N248" s="10"/>
      <c r="O248" s="56"/>
    </row>
    <row r="249" spans="1:15" ht="15">
      <c r="A249" s="44"/>
      <c r="B249" s="45" t="s">
        <v>173</v>
      </c>
      <c r="C249" s="46"/>
      <c r="D249" s="46"/>
      <c r="E249" s="46"/>
      <c r="F249" s="75" t="s">
        <v>174</v>
      </c>
      <c r="G249" s="75" t="s">
        <v>175</v>
      </c>
      <c r="H249" s="75" t="s">
        <v>176</v>
      </c>
      <c r="I249" s="75" t="s">
        <v>177</v>
      </c>
      <c r="J249" s="75" t="s">
        <v>178</v>
      </c>
      <c r="K249" s="76" t="s">
        <v>179</v>
      </c>
      <c r="L249" s="77"/>
      <c r="M249" s="78" t="s">
        <v>180</v>
      </c>
      <c r="N249" s="78" t="s">
        <v>181</v>
      </c>
      <c r="O249" s="49"/>
    </row>
    <row r="250" spans="1:15" ht="15">
      <c r="A250" s="49"/>
      <c r="B250" s="79" t="s">
        <v>182</v>
      </c>
      <c r="C250" s="80" t="str">
        <f>IF(C243&gt;"",C243&amp;" - "&amp;G243,"")</f>
        <v>Seppo Reiman - Matti Lappalainen</v>
      </c>
      <c r="D250" s="80"/>
      <c r="E250" s="81"/>
      <c r="F250" s="82">
        <v>-8</v>
      </c>
      <c r="G250" s="82">
        <v>-11</v>
      </c>
      <c r="H250" s="82">
        <v>-4</v>
      </c>
      <c r="I250" s="82"/>
      <c r="J250" s="82"/>
      <c r="K250" s="83">
        <f>IF(ISBLANK(F250),"",COUNTIF(F250:J250,"&gt;=0"))</f>
        <v>0</v>
      </c>
      <c r="L250" s="84">
        <f>IF(ISBLANK(F250),"",(IF(LEFT(F250,1)="-",1,0)+IF(LEFT(G250,1)="-",1,0)+IF(LEFT(H250,1)="-",1,0)+IF(LEFT(I250,1)="-",1,0)+IF(LEFT(J250,1)="-",1,0)))</f>
        <v>3</v>
      </c>
      <c r="M250" s="85">
        <f aca="true" t="shared" si="9" ref="M250:N254">IF(K250=3,1,"")</f>
      </c>
      <c r="N250" s="86">
        <f t="shared" si="9"/>
        <v>1</v>
      </c>
      <c r="O250" s="49"/>
    </row>
    <row r="251" spans="1:15" ht="15">
      <c r="A251" s="49"/>
      <c r="B251" s="79" t="s">
        <v>183</v>
      </c>
      <c r="C251" s="80" t="str">
        <f>IF(C244&gt;"",C244&amp;" - "&amp;G244,"")</f>
        <v>Lauri Saukko - Juhani Kujanpää</v>
      </c>
      <c r="D251" s="87"/>
      <c r="E251" s="81"/>
      <c r="F251" s="88">
        <v>-8</v>
      </c>
      <c r="G251" s="82">
        <v>9</v>
      </c>
      <c r="H251" s="82">
        <v>11</v>
      </c>
      <c r="I251" s="82">
        <v>-12</v>
      </c>
      <c r="J251" s="82">
        <v>-4</v>
      </c>
      <c r="K251" s="83">
        <f>IF(ISBLANK(F251),"",COUNTIF(F251:J251,"&gt;=0"))</f>
        <v>2</v>
      </c>
      <c r="L251" s="84">
        <f>IF(ISBLANK(F251),"",(IF(LEFT(F251,1)="-",1,0)+IF(LEFT(G251,1)="-",1,0)+IF(LEFT(H251,1)="-",1,0)+IF(LEFT(I251,1)="-",1,0)+IF(LEFT(J251,1)="-",1,0)))</f>
        <v>3</v>
      </c>
      <c r="M251" s="85">
        <f t="shared" si="9"/>
      </c>
      <c r="N251" s="86">
        <f t="shared" si="9"/>
        <v>1</v>
      </c>
      <c r="O251" s="49"/>
    </row>
    <row r="252" spans="1:15" ht="15">
      <c r="A252" s="49"/>
      <c r="B252" s="89" t="s">
        <v>184</v>
      </c>
      <c r="C252" s="90" t="str">
        <f>IF(C246&gt;"",C246&amp;" / "&amp;C247,"")</f>
        <v>Seppo Reiman / Lauri Saukko</v>
      </c>
      <c r="D252" s="91" t="str">
        <f>IF(G246&gt;"",G246&amp;" / "&amp;G247,"")</f>
        <v>Matti Lappalainen / Juhani Kujanpää</v>
      </c>
      <c r="E252" s="92"/>
      <c r="F252" s="93">
        <v>-7</v>
      </c>
      <c r="G252" s="94">
        <v>-8</v>
      </c>
      <c r="H252" s="95">
        <v>-7</v>
      </c>
      <c r="I252" s="95"/>
      <c r="J252" s="95"/>
      <c r="K252" s="83">
        <f>IF(ISBLANK(F252),"",COUNTIF(F252:J252,"&gt;=0"))</f>
        <v>0</v>
      </c>
      <c r="L252" s="84">
        <f>IF(ISBLANK(F252),"",(IF(LEFT(F252,1)="-",1,0)+IF(LEFT(G252,1)="-",1,0)+IF(LEFT(H252,1)="-",1,0)+IF(LEFT(I252,1)="-",1,0)+IF(LEFT(J252,1)="-",1,0)))</f>
        <v>3</v>
      </c>
      <c r="M252" s="85">
        <f t="shared" si="9"/>
      </c>
      <c r="N252" s="86">
        <f t="shared" si="9"/>
        <v>1</v>
      </c>
      <c r="O252" s="49"/>
    </row>
    <row r="253" spans="1:15" ht="15">
      <c r="A253" s="49"/>
      <c r="B253" s="79" t="s">
        <v>185</v>
      </c>
      <c r="C253" s="80" t="str">
        <f>IF(+C243&gt;"",C243&amp;" - "&amp;G244,"")</f>
        <v>Seppo Reiman - Juhani Kujanpää</v>
      </c>
      <c r="D253" s="87"/>
      <c r="E253" s="81"/>
      <c r="F253" s="96"/>
      <c r="G253" s="82"/>
      <c r="H253" s="82"/>
      <c r="I253" s="82"/>
      <c r="J253" s="82"/>
      <c r="K253" s="83">
        <f>IF(ISBLANK(F253),"",COUNTIF(F253:J253,"&gt;=0"))</f>
      </c>
      <c r="L253" s="84">
        <f>IF(ISBLANK(F253),"",(IF(LEFT(F253,1)="-",1,0)+IF(LEFT(G253,1)="-",1,0)+IF(LEFT(H253,1)="-",1,0)+IF(LEFT(I253,1)="-",1,0)+IF(LEFT(J253,1)="-",1,0)))</f>
      </c>
      <c r="M253" s="85">
        <f t="shared" si="9"/>
      </c>
      <c r="N253" s="86">
        <f t="shared" si="9"/>
      </c>
      <c r="O253" s="49"/>
    </row>
    <row r="254" spans="1:15" ht="15.75" thickBot="1">
      <c r="A254" s="49"/>
      <c r="B254" s="79" t="s">
        <v>186</v>
      </c>
      <c r="C254" s="80" t="str">
        <f>IF(+C244&gt;"",C244&amp;" - "&amp;G243,"")</f>
        <v>Lauri Saukko - Matti Lappalainen</v>
      </c>
      <c r="D254" s="87"/>
      <c r="E254" s="81"/>
      <c r="F254" s="82"/>
      <c r="G254" s="82"/>
      <c r="H254" s="82"/>
      <c r="I254" s="82"/>
      <c r="J254" s="82"/>
      <c r="K254" s="83">
        <f>IF(ISBLANK(F254),"",COUNTIF(F254:J254,"&gt;=0"))</f>
      </c>
      <c r="L254" s="97">
        <f>IF(ISBLANK(F254),"",(IF(LEFT(F254,1)="-",1,0)+IF(LEFT(G254,1)="-",1,0)+IF(LEFT(H254,1)="-",1,0)+IF(LEFT(I254,1)="-",1,0)+IF(LEFT(J254,1)="-",1,0)))</f>
      </c>
      <c r="M254" s="85">
        <f t="shared" si="9"/>
      </c>
      <c r="N254" s="86">
        <f t="shared" si="9"/>
      </c>
      <c r="O254" s="49"/>
    </row>
    <row r="255" spans="1:15" ht="16.5" thickBot="1">
      <c r="A255" s="44"/>
      <c r="B255" s="46"/>
      <c r="C255" s="46"/>
      <c r="D255" s="46"/>
      <c r="E255" s="46"/>
      <c r="F255" s="46"/>
      <c r="G255" s="46"/>
      <c r="H255" s="46"/>
      <c r="I255" s="98" t="s">
        <v>187</v>
      </c>
      <c r="J255" s="99"/>
      <c r="K255" s="100">
        <f>IF(ISBLANK(D250),"",SUM(K250:K254))</f>
      </c>
      <c r="L255" s="100">
        <f>IF(ISBLANK(E250),"",SUM(L250:L254))</f>
      </c>
      <c r="M255" s="101">
        <f>IF(ISBLANK(F250),"",SUM(M250:M254))</f>
        <v>0</v>
      </c>
      <c r="N255" s="102">
        <f>IF(ISBLANK(F250),"",SUM(N250:N254))</f>
        <v>3</v>
      </c>
      <c r="O255" s="49"/>
    </row>
    <row r="256" spans="1:15" ht="15">
      <c r="A256" s="44"/>
      <c r="B256" s="103" t="s">
        <v>188</v>
      </c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56"/>
    </row>
    <row r="257" spans="1:15" ht="15">
      <c r="A257" s="44"/>
      <c r="B257" s="52" t="s">
        <v>189</v>
      </c>
      <c r="C257" s="52"/>
      <c r="D257" s="52" t="s">
        <v>190</v>
      </c>
      <c r="E257" s="104"/>
      <c r="F257" s="52"/>
      <c r="G257" s="52" t="s">
        <v>191</v>
      </c>
      <c r="H257" s="104"/>
      <c r="I257" s="52"/>
      <c r="J257" s="105" t="s">
        <v>192</v>
      </c>
      <c r="K257" s="10"/>
      <c r="L257" s="46"/>
      <c r="M257" s="46"/>
      <c r="N257" s="46"/>
      <c r="O257" s="56"/>
    </row>
    <row r="258" spans="1:15" ht="16.5" thickBot="1">
      <c r="A258" s="44"/>
      <c r="B258" s="46"/>
      <c r="C258" s="46"/>
      <c r="D258" s="46"/>
      <c r="E258" s="46"/>
      <c r="F258" s="46"/>
      <c r="G258" s="46"/>
      <c r="H258" s="46"/>
      <c r="I258" s="46"/>
      <c r="J258" s="124" t="str">
        <f>IF(M255=3,C242,IF(N255=3,G242,""))</f>
        <v>HP</v>
      </c>
      <c r="K258" s="124"/>
      <c r="L258" s="124"/>
      <c r="M258" s="124"/>
      <c r="N258" s="115"/>
      <c r="O258" s="49"/>
    </row>
    <row r="259" spans="1:15" ht="18">
      <c r="A259" s="106"/>
      <c r="B259" s="107"/>
      <c r="C259" s="107"/>
      <c r="D259" s="107"/>
      <c r="E259" s="107"/>
      <c r="F259" s="107"/>
      <c r="G259" s="107"/>
      <c r="H259" s="107"/>
      <c r="I259" s="107"/>
      <c r="J259" s="108"/>
      <c r="K259" s="108"/>
      <c r="L259" s="108"/>
      <c r="M259" s="108"/>
      <c r="N259" s="108"/>
      <c r="O259" s="109"/>
    </row>
    <row r="262" spans="1:15" ht="15.75">
      <c r="A262" s="44"/>
      <c r="B262" s="10"/>
      <c r="C262" s="45" t="s">
        <v>151</v>
      </c>
      <c r="D262" s="46"/>
      <c r="E262" s="46"/>
      <c r="F262" s="10"/>
      <c r="G262" s="47" t="s">
        <v>152</v>
      </c>
      <c r="H262" s="48"/>
      <c r="I262" s="128" t="s">
        <v>112</v>
      </c>
      <c r="J262" s="128"/>
      <c r="K262" s="128"/>
      <c r="L262" s="128"/>
      <c r="M262" s="128"/>
      <c r="N262" s="116"/>
      <c r="O262" s="49"/>
    </row>
    <row r="263" spans="1:15" ht="20.25">
      <c r="A263" s="44"/>
      <c r="B263" s="50"/>
      <c r="C263" s="51" t="s">
        <v>153</v>
      </c>
      <c r="D263" s="46"/>
      <c r="E263" s="46"/>
      <c r="F263" s="10"/>
      <c r="G263" s="47" t="s">
        <v>154</v>
      </c>
      <c r="H263" s="48"/>
      <c r="I263" s="128" t="s">
        <v>93</v>
      </c>
      <c r="J263" s="128"/>
      <c r="K263" s="128"/>
      <c r="L263" s="128"/>
      <c r="M263" s="128"/>
      <c r="N263" s="116"/>
      <c r="O263" s="49"/>
    </row>
    <row r="264" spans="1:15" ht="15">
      <c r="A264" s="44"/>
      <c r="B264" s="46"/>
      <c r="C264" s="52" t="s">
        <v>155</v>
      </c>
      <c r="D264" s="46"/>
      <c r="E264" s="46"/>
      <c r="F264" s="46"/>
      <c r="G264" s="47" t="s">
        <v>156</v>
      </c>
      <c r="H264" s="53"/>
      <c r="I264" s="129" t="s">
        <v>249</v>
      </c>
      <c r="J264" s="129"/>
      <c r="K264" s="129"/>
      <c r="L264" s="129"/>
      <c r="M264" s="129"/>
      <c r="N264" s="117"/>
      <c r="O264" s="49"/>
    </row>
    <row r="265" spans="1:15" ht="15.75">
      <c r="A265" s="44"/>
      <c r="B265" s="46"/>
      <c r="C265" s="46"/>
      <c r="D265" s="46"/>
      <c r="E265" s="46"/>
      <c r="F265" s="46"/>
      <c r="G265" s="47" t="s">
        <v>157</v>
      </c>
      <c r="H265" s="48"/>
      <c r="I265" s="118">
        <v>40481</v>
      </c>
      <c r="J265" s="118"/>
      <c r="K265" s="118"/>
      <c r="L265" s="54" t="s">
        <v>158</v>
      </c>
      <c r="M265" s="131" t="s">
        <v>159</v>
      </c>
      <c r="N265" s="119"/>
      <c r="O265" s="49"/>
    </row>
    <row r="266" spans="1:15" ht="15">
      <c r="A266" s="44"/>
      <c r="B266" s="10"/>
      <c r="C266" s="55" t="s">
        <v>160</v>
      </c>
      <c r="D266" s="46"/>
      <c r="E266" s="46"/>
      <c r="F266" s="46"/>
      <c r="G266" s="55" t="s">
        <v>160</v>
      </c>
      <c r="H266" s="46"/>
      <c r="I266" s="46"/>
      <c r="J266" s="46"/>
      <c r="K266" s="46"/>
      <c r="L266" s="46"/>
      <c r="M266" s="46"/>
      <c r="N266" s="46"/>
      <c r="O266" s="56"/>
    </row>
    <row r="267" spans="1:15" ht="15.75">
      <c r="A267" s="49"/>
      <c r="B267" s="58" t="s">
        <v>161</v>
      </c>
      <c r="C267" s="125" t="s">
        <v>22</v>
      </c>
      <c r="D267" s="126"/>
      <c r="E267" s="59"/>
      <c r="F267" s="60" t="s">
        <v>162</v>
      </c>
      <c r="G267" s="125" t="s">
        <v>37</v>
      </c>
      <c r="H267" s="127"/>
      <c r="I267" s="127"/>
      <c r="J267" s="127"/>
      <c r="K267" s="127"/>
      <c r="L267" s="127"/>
      <c r="M267" s="127"/>
      <c r="N267" s="126"/>
      <c r="O267" s="49"/>
    </row>
    <row r="268" spans="1:15" ht="15">
      <c r="A268" s="49"/>
      <c r="B268" s="61" t="s">
        <v>163</v>
      </c>
      <c r="C268" s="121" t="s">
        <v>247</v>
      </c>
      <c r="D268" s="122"/>
      <c r="E268" s="62"/>
      <c r="F268" s="63" t="s">
        <v>165</v>
      </c>
      <c r="G268" s="121" t="s">
        <v>235</v>
      </c>
      <c r="H268" s="123"/>
      <c r="I268" s="123"/>
      <c r="J268" s="123"/>
      <c r="K268" s="123"/>
      <c r="L268" s="123"/>
      <c r="M268" s="123"/>
      <c r="N268" s="122"/>
      <c r="O268" s="49"/>
    </row>
    <row r="269" spans="1:15" ht="15">
      <c r="A269" s="49"/>
      <c r="B269" s="64" t="s">
        <v>167</v>
      </c>
      <c r="C269" s="121" t="s">
        <v>222</v>
      </c>
      <c r="D269" s="122"/>
      <c r="E269" s="62"/>
      <c r="F269" s="65" t="s">
        <v>169</v>
      </c>
      <c r="G269" s="121" t="s">
        <v>203</v>
      </c>
      <c r="H269" s="123"/>
      <c r="I269" s="123"/>
      <c r="J269" s="123"/>
      <c r="K269" s="123"/>
      <c r="L269" s="123"/>
      <c r="M269" s="123"/>
      <c r="N269" s="122"/>
      <c r="O269" s="49"/>
    </row>
    <row r="270" spans="1:15" ht="15">
      <c r="A270" s="44"/>
      <c r="B270" s="66" t="s">
        <v>171</v>
      </c>
      <c r="C270" s="67"/>
      <c r="D270" s="68"/>
      <c r="E270" s="69"/>
      <c r="F270" s="66" t="s">
        <v>171</v>
      </c>
      <c r="G270" s="70"/>
      <c r="H270" s="70"/>
      <c r="I270" s="70"/>
      <c r="J270" s="70"/>
      <c r="K270" s="70"/>
      <c r="L270" s="70"/>
      <c r="M270" s="70"/>
      <c r="N270" s="70"/>
      <c r="O270" s="56"/>
    </row>
    <row r="271" spans="1:15" ht="15">
      <c r="A271" s="49"/>
      <c r="B271" s="61"/>
      <c r="C271" s="121" t="s">
        <v>247</v>
      </c>
      <c r="D271" s="122"/>
      <c r="E271" s="62"/>
      <c r="F271" s="63"/>
      <c r="G271" s="121" t="s">
        <v>235</v>
      </c>
      <c r="H271" s="123"/>
      <c r="I271" s="123"/>
      <c r="J271" s="123"/>
      <c r="K271" s="123"/>
      <c r="L271" s="123"/>
      <c r="M271" s="123"/>
      <c r="N271" s="122"/>
      <c r="O271" s="49"/>
    </row>
    <row r="272" spans="1:15" ht="15">
      <c r="A272" s="49"/>
      <c r="B272" s="71"/>
      <c r="C272" s="121" t="s">
        <v>222</v>
      </c>
      <c r="D272" s="122"/>
      <c r="E272" s="62"/>
      <c r="F272" s="72"/>
      <c r="G272" s="121" t="s">
        <v>203</v>
      </c>
      <c r="H272" s="123"/>
      <c r="I272" s="123"/>
      <c r="J272" s="123"/>
      <c r="K272" s="123"/>
      <c r="L272" s="123"/>
      <c r="M272" s="123"/>
      <c r="N272" s="122"/>
      <c r="O272" s="49"/>
    </row>
    <row r="273" spans="1:15" ht="15.75">
      <c r="A273" s="44"/>
      <c r="B273" s="46"/>
      <c r="C273" s="46"/>
      <c r="D273" s="46"/>
      <c r="E273" s="46"/>
      <c r="F273" s="55" t="s">
        <v>172</v>
      </c>
      <c r="G273" s="73"/>
      <c r="H273" s="73"/>
      <c r="I273" s="73"/>
      <c r="J273" s="46"/>
      <c r="K273" s="46"/>
      <c r="L273" s="46"/>
      <c r="M273" s="74"/>
      <c r="N273" s="10"/>
      <c r="O273" s="56"/>
    </row>
    <row r="274" spans="1:15" ht="15">
      <c r="A274" s="44"/>
      <c r="B274" s="45" t="s">
        <v>173</v>
      </c>
      <c r="C274" s="46"/>
      <c r="D274" s="46"/>
      <c r="E274" s="46"/>
      <c r="F274" s="75" t="s">
        <v>174</v>
      </c>
      <c r="G274" s="75" t="s">
        <v>175</v>
      </c>
      <c r="H274" s="75" t="s">
        <v>176</v>
      </c>
      <c r="I274" s="75" t="s">
        <v>177</v>
      </c>
      <c r="J274" s="75" t="s">
        <v>178</v>
      </c>
      <c r="K274" s="76" t="s">
        <v>179</v>
      </c>
      <c r="L274" s="77"/>
      <c r="M274" s="78" t="s">
        <v>180</v>
      </c>
      <c r="N274" s="78" t="s">
        <v>181</v>
      </c>
      <c r="O274" s="49"/>
    </row>
    <row r="275" spans="1:15" ht="15">
      <c r="A275" s="49"/>
      <c r="B275" s="79" t="s">
        <v>182</v>
      </c>
      <c r="C275" s="80" t="str">
        <f>IF(C268&gt;"",C268&amp;" - "&amp;G268,"")</f>
        <v>Risto Koskinen - Antti Kirveskari</v>
      </c>
      <c r="D275" s="80"/>
      <c r="E275" s="81"/>
      <c r="F275" s="82">
        <v>8</v>
      </c>
      <c r="G275" s="82">
        <v>10</v>
      </c>
      <c r="H275" s="82">
        <v>7</v>
      </c>
      <c r="I275" s="82"/>
      <c r="J275" s="82"/>
      <c r="K275" s="83">
        <f>IF(ISBLANK(F275),"",COUNTIF(F275:J275,"&gt;=0"))</f>
        <v>3</v>
      </c>
      <c r="L275" s="84">
        <f>IF(ISBLANK(F275),"",(IF(LEFT(F275,1)="-",1,0)+IF(LEFT(G275,1)="-",1,0)+IF(LEFT(H275,1)="-",1,0)+IF(LEFT(I275,1)="-",1,0)+IF(LEFT(J275,1)="-",1,0)))</f>
        <v>0</v>
      </c>
      <c r="M275" s="85">
        <f aca="true" t="shared" si="10" ref="M275:N279">IF(K275=3,1,"")</f>
        <v>1</v>
      </c>
      <c r="N275" s="86">
        <f t="shared" si="10"/>
      </c>
      <c r="O275" s="49"/>
    </row>
    <row r="276" spans="1:15" ht="15">
      <c r="A276" s="49"/>
      <c r="B276" s="79" t="s">
        <v>183</v>
      </c>
      <c r="C276" s="80" t="str">
        <f>IF(C269&gt;"",C269&amp;" - "&amp;G269,"")</f>
        <v>Håkan Nyberg  - Hannu Kajander</v>
      </c>
      <c r="D276" s="87"/>
      <c r="E276" s="81"/>
      <c r="F276" s="88">
        <v>5</v>
      </c>
      <c r="G276" s="82">
        <v>-8</v>
      </c>
      <c r="H276" s="82">
        <v>3</v>
      </c>
      <c r="I276" s="82">
        <v>8</v>
      </c>
      <c r="J276" s="82"/>
      <c r="K276" s="83">
        <f>IF(ISBLANK(F276),"",COUNTIF(F276:J276,"&gt;=0"))</f>
        <v>3</v>
      </c>
      <c r="L276" s="84">
        <f>IF(ISBLANK(F276),"",(IF(LEFT(F276,1)="-",1,0)+IF(LEFT(G276,1)="-",1,0)+IF(LEFT(H276,1)="-",1,0)+IF(LEFT(I276,1)="-",1,0)+IF(LEFT(J276,1)="-",1,0)))</f>
        <v>1</v>
      </c>
      <c r="M276" s="85">
        <f t="shared" si="10"/>
        <v>1</v>
      </c>
      <c r="N276" s="86">
        <f t="shared" si="10"/>
      </c>
      <c r="O276" s="49"/>
    </row>
    <row r="277" spans="1:15" ht="15">
      <c r="A277" s="49"/>
      <c r="B277" s="89" t="s">
        <v>184</v>
      </c>
      <c r="C277" s="90" t="str">
        <f>IF(C271&gt;"",C271&amp;" / "&amp;C272,"")</f>
        <v>Risto Koskinen / Håkan Nyberg </v>
      </c>
      <c r="D277" s="91" t="str">
        <f>IF(G271&gt;"",G271&amp;" / "&amp;G272,"")</f>
        <v>Antti Kirveskari / Hannu Kajander</v>
      </c>
      <c r="E277" s="92"/>
      <c r="F277" s="93">
        <v>8</v>
      </c>
      <c r="G277" s="94">
        <v>-10</v>
      </c>
      <c r="H277" s="95">
        <v>6</v>
      </c>
      <c r="I277" s="95">
        <v>8</v>
      </c>
      <c r="J277" s="95"/>
      <c r="K277" s="83">
        <f>IF(ISBLANK(F277),"",COUNTIF(F277:J277,"&gt;=0"))</f>
        <v>3</v>
      </c>
      <c r="L277" s="84">
        <f>IF(ISBLANK(F277),"",(IF(LEFT(F277,1)="-",1,0)+IF(LEFT(G277,1)="-",1,0)+IF(LEFT(H277,1)="-",1,0)+IF(LEFT(I277,1)="-",1,0)+IF(LEFT(J277,1)="-",1,0)))</f>
        <v>1</v>
      </c>
      <c r="M277" s="85">
        <f t="shared" si="10"/>
        <v>1</v>
      </c>
      <c r="N277" s="86">
        <f t="shared" si="10"/>
      </c>
      <c r="O277" s="49"/>
    </row>
    <row r="278" spans="1:15" ht="15">
      <c r="A278" s="49"/>
      <c r="B278" s="79" t="s">
        <v>185</v>
      </c>
      <c r="C278" s="80" t="str">
        <f>IF(+C268&gt;"",C268&amp;" - "&amp;G269,"")</f>
        <v>Risto Koskinen - Hannu Kajander</v>
      </c>
      <c r="D278" s="87"/>
      <c r="E278" s="81"/>
      <c r="F278" s="96"/>
      <c r="G278" s="82"/>
      <c r="H278" s="82"/>
      <c r="I278" s="82"/>
      <c r="J278" s="82"/>
      <c r="K278" s="83">
        <f>IF(ISBLANK(F278),"",COUNTIF(F278:J278,"&gt;=0"))</f>
      </c>
      <c r="L278" s="84">
        <f>IF(ISBLANK(F278),"",(IF(LEFT(F278,1)="-",1,0)+IF(LEFT(G278,1)="-",1,0)+IF(LEFT(H278,1)="-",1,0)+IF(LEFT(I278,1)="-",1,0)+IF(LEFT(J278,1)="-",1,0)))</f>
      </c>
      <c r="M278" s="85">
        <f t="shared" si="10"/>
      </c>
      <c r="N278" s="86">
        <f t="shared" si="10"/>
      </c>
      <c r="O278" s="49"/>
    </row>
    <row r="279" spans="1:15" ht="15.75" thickBot="1">
      <c r="A279" s="49"/>
      <c r="B279" s="79" t="s">
        <v>186</v>
      </c>
      <c r="C279" s="80" t="str">
        <f>IF(+C269&gt;"",C269&amp;" - "&amp;G268,"")</f>
        <v>Håkan Nyberg  - Antti Kirveskari</v>
      </c>
      <c r="D279" s="87"/>
      <c r="E279" s="81"/>
      <c r="F279" s="82"/>
      <c r="G279" s="82"/>
      <c r="H279" s="82"/>
      <c r="I279" s="82"/>
      <c r="J279" s="82"/>
      <c r="K279" s="83">
        <f>IF(ISBLANK(F279),"",COUNTIF(F279:J279,"&gt;=0"))</f>
      </c>
      <c r="L279" s="97">
        <f>IF(ISBLANK(F279),"",(IF(LEFT(F279,1)="-",1,0)+IF(LEFT(G279,1)="-",1,0)+IF(LEFT(H279,1)="-",1,0)+IF(LEFT(I279,1)="-",1,0)+IF(LEFT(J279,1)="-",1,0)))</f>
      </c>
      <c r="M279" s="85">
        <f t="shared" si="10"/>
      </c>
      <c r="N279" s="86">
        <f t="shared" si="10"/>
      </c>
      <c r="O279" s="49"/>
    </row>
    <row r="280" spans="1:15" ht="16.5" thickBot="1">
      <c r="A280" s="44"/>
      <c r="B280" s="46"/>
      <c r="C280" s="46"/>
      <c r="D280" s="46"/>
      <c r="E280" s="46"/>
      <c r="F280" s="46"/>
      <c r="G280" s="46"/>
      <c r="H280" s="46"/>
      <c r="I280" s="98" t="s">
        <v>187</v>
      </c>
      <c r="J280" s="99"/>
      <c r="K280" s="100">
        <f>IF(ISBLANK(D275),"",SUM(K275:K279))</f>
      </c>
      <c r="L280" s="100">
        <f>IF(ISBLANK(E275),"",SUM(L275:L279))</f>
      </c>
      <c r="M280" s="101">
        <f>IF(ISBLANK(F275),"",SUM(M275:M279))</f>
        <v>3</v>
      </c>
      <c r="N280" s="102">
        <f>IF(ISBLANK(F275),"",SUM(N275:N279))</f>
        <v>0</v>
      </c>
      <c r="O280" s="49"/>
    </row>
    <row r="281" spans="1:15" ht="15">
      <c r="A281" s="44"/>
      <c r="B281" s="103" t="s">
        <v>188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56"/>
    </row>
    <row r="282" spans="1:15" ht="15">
      <c r="A282" s="44"/>
      <c r="B282" s="52" t="s">
        <v>189</v>
      </c>
      <c r="C282" s="52"/>
      <c r="D282" s="52" t="s">
        <v>190</v>
      </c>
      <c r="E282" s="104"/>
      <c r="F282" s="52"/>
      <c r="G282" s="52" t="s">
        <v>191</v>
      </c>
      <c r="H282" s="104"/>
      <c r="I282" s="52"/>
      <c r="J282" s="105" t="s">
        <v>192</v>
      </c>
      <c r="K282" s="10"/>
      <c r="L282" s="46"/>
      <c r="M282" s="46"/>
      <c r="N282" s="46"/>
      <c r="O282" s="56"/>
    </row>
    <row r="283" spans="1:15" ht="16.5" thickBot="1">
      <c r="A283" s="44"/>
      <c r="B283" s="46"/>
      <c r="C283" s="46"/>
      <c r="D283" s="46"/>
      <c r="E283" s="46"/>
      <c r="F283" s="46"/>
      <c r="G283" s="46"/>
      <c r="H283" s="46"/>
      <c r="I283" s="46"/>
      <c r="J283" s="124" t="str">
        <f>IF(M280=3,C267,IF(N280=3,G267,""))</f>
        <v>Wega 1</v>
      </c>
      <c r="K283" s="124"/>
      <c r="L283" s="124"/>
      <c r="M283" s="124"/>
      <c r="N283" s="115"/>
      <c r="O283" s="49"/>
    </row>
    <row r="284" spans="1:15" ht="18">
      <c r="A284" s="106"/>
      <c r="B284" s="107"/>
      <c r="C284" s="107"/>
      <c r="D284" s="107"/>
      <c r="E284" s="107"/>
      <c r="F284" s="107"/>
      <c r="G284" s="107"/>
      <c r="H284" s="107"/>
      <c r="I284" s="107"/>
      <c r="J284" s="108"/>
      <c r="K284" s="108"/>
      <c r="L284" s="108"/>
      <c r="M284" s="108"/>
      <c r="N284" s="108"/>
      <c r="O284" s="109"/>
    </row>
    <row r="289" spans="1:15" ht="15.75">
      <c r="A289" s="44"/>
      <c r="B289" s="10"/>
      <c r="C289" s="45" t="s">
        <v>151</v>
      </c>
      <c r="D289" s="46"/>
      <c r="E289" s="46"/>
      <c r="F289" s="10"/>
      <c r="G289" s="47" t="s">
        <v>152</v>
      </c>
      <c r="H289" s="48"/>
      <c r="I289" s="128" t="s">
        <v>112</v>
      </c>
      <c r="J289" s="128"/>
      <c r="K289" s="128"/>
      <c r="L289" s="128"/>
      <c r="M289" s="128"/>
      <c r="N289" s="116"/>
      <c r="O289" s="49"/>
    </row>
    <row r="290" spans="1:15" ht="20.25">
      <c r="A290" s="44"/>
      <c r="B290" s="50"/>
      <c r="C290" s="51" t="s">
        <v>153</v>
      </c>
      <c r="D290" s="46"/>
      <c r="E290" s="46"/>
      <c r="F290" s="10"/>
      <c r="G290" s="47" t="s">
        <v>154</v>
      </c>
      <c r="H290" s="48"/>
      <c r="I290" s="128" t="s">
        <v>93</v>
      </c>
      <c r="J290" s="128"/>
      <c r="K290" s="128"/>
      <c r="L290" s="128"/>
      <c r="M290" s="128"/>
      <c r="N290" s="116"/>
      <c r="O290" s="49"/>
    </row>
    <row r="291" spans="1:15" ht="15">
      <c r="A291" s="44"/>
      <c r="B291" s="46"/>
      <c r="C291" s="52" t="s">
        <v>155</v>
      </c>
      <c r="D291" s="46"/>
      <c r="E291" s="46"/>
      <c r="F291" s="46"/>
      <c r="G291" s="47" t="s">
        <v>156</v>
      </c>
      <c r="H291" s="53"/>
      <c r="I291" s="129" t="s">
        <v>249</v>
      </c>
      <c r="J291" s="129"/>
      <c r="K291" s="129"/>
      <c r="L291" s="129"/>
      <c r="M291" s="129"/>
      <c r="N291" s="117"/>
      <c r="O291" s="49"/>
    </row>
    <row r="292" spans="1:15" ht="15.75">
      <c r="A292" s="44"/>
      <c r="B292" s="46"/>
      <c r="C292" s="46"/>
      <c r="D292" s="46"/>
      <c r="E292" s="46"/>
      <c r="F292" s="46"/>
      <c r="G292" s="47" t="s">
        <v>157</v>
      </c>
      <c r="H292" s="48"/>
      <c r="I292" s="118">
        <v>40481</v>
      </c>
      <c r="J292" s="118"/>
      <c r="K292" s="118"/>
      <c r="L292" s="54" t="s">
        <v>158</v>
      </c>
      <c r="M292" s="131" t="s">
        <v>159</v>
      </c>
      <c r="N292" s="119"/>
      <c r="O292" s="49"/>
    </row>
    <row r="293" spans="1:15" ht="15">
      <c r="A293" s="44"/>
      <c r="B293" s="10"/>
      <c r="C293" s="55" t="s">
        <v>160</v>
      </c>
      <c r="D293" s="46"/>
      <c r="E293" s="46"/>
      <c r="F293" s="46"/>
      <c r="G293" s="55" t="s">
        <v>160</v>
      </c>
      <c r="H293" s="46"/>
      <c r="I293" s="46"/>
      <c r="J293" s="46"/>
      <c r="K293" s="46"/>
      <c r="L293" s="46"/>
      <c r="M293" s="46"/>
      <c r="N293" s="46"/>
      <c r="O293" s="56"/>
    </row>
    <row r="294" spans="1:15" ht="15.75">
      <c r="A294" s="49"/>
      <c r="B294" s="58" t="s">
        <v>161</v>
      </c>
      <c r="C294" s="125" t="s">
        <v>130</v>
      </c>
      <c r="D294" s="126"/>
      <c r="E294" s="59"/>
      <c r="F294" s="60" t="s">
        <v>162</v>
      </c>
      <c r="G294" s="125" t="s">
        <v>25</v>
      </c>
      <c r="H294" s="127"/>
      <c r="I294" s="127"/>
      <c r="J294" s="127"/>
      <c r="K294" s="127"/>
      <c r="L294" s="127"/>
      <c r="M294" s="127"/>
      <c r="N294" s="126"/>
      <c r="O294" s="49"/>
    </row>
    <row r="295" spans="1:15" ht="15">
      <c r="A295" s="49"/>
      <c r="B295" s="61" t="s">
        <v>163</v>
      </c>
      <c r="C295" s="121" t="s">
        <v>208</v>
      </c>
      <c r="D295" s="122"/>
      <c r="E295" s="62"/>
      <c r="F295" s="63" t="s">
        <v>165</v>
      </c>
      <c r="G295" s="121" t="s">
        <v>210</v>
      </c>
      <c r="H295" s="123"/>
      <c r="I295" s="123"/>
      <c r="J295" s="123"/>
      <c r="K295" s="123"/>
      <c r="L295" s="123"/>
      <c r="M295" s="123"/>
      <c r="N295" s="122"/>
      <c r="O295" s="49"/>
    </row>
    <row r="296" spans="1:15" ht="15">
      <c r="A296" s="49"/>
      <c r="B296" s="64" t="s">
        <v>167</v>
      </c>
      <c r="C296" s="121" t="s">
        <v>206</v>
      </c>
      <c r="D296" s="122"/>
      <c r="E296" s="62"/>
      <c r="F296" s="65" t="s">
        <v>169</v>
      </c>
      <c r="G296" s="121" t="s">
        <v>248</v>
      </c>
      <c r="H296" s="123"/>
      <c r="I296" s="123"/>
      <c r="J296" s="123"/>
      <c r="K296" s="123"/>
      <c r="L296" s="123"/>
      <c r="M296" s="123"/>
      <c r="N296" s="122"/>
      <c r="O296" s="49"/>
    </row>
    <row r="297" spans="1:15" ht="15">
      <c r="A297" s="44"/>
      <c r="B297" s="66" t="s">
        <v>171</v>
      </c>
      <c r="C297" s="67"/>
      <c r="D297" s="68"/>
      <c r="E297" s="69"/>
      <c r="F297" s="66" t="s">
        <v>171</v>
      </c>
      <c r="G297" s="70"/>
      <c r="H297" s="70"/>
      <c r="I297" s="70"/>
      <c r="J297" s="70"/>
      <c r="K297" s="70"/>
      <c r="L297" s="70"/>
      <c r="M297" s="70"/>
      <c r="N297" s="70"/>
      <c r="O297" s="56"/>
    </row>
    <row r="298" spans="1:15" ht="15">
      <c r="A298" s="49"/>
      <c r="B298" s="61"/>
      <c r="C298" s="121" t="s">
        <v>208</v>
      </c>
      <c r="D298" s="122"/>
      <c r="E298" s="62"/>
      <c r="F298" s="63"/>
      <c r="G298" s="121" t="s">
        <v>210</v>
      </c>
      <c r="H298" s="123"/>
      <c r="I298" s="123"/>
      <c r="J298" s="123"/>
      <c r="K298" s="123"/>
      <c r="L298" s="123"/>
      <c r="M298" s="123"/>
      <c r="N298" s="122"/>
      <c r="O298" s="49"/>
    </row>
    <row r="299" spans="1:15" ht="15">
      <c r="A299" s="49"/>
      <c r="B299" s="71"/>
      <c r="C299" s="121" t="s">
        <v>206</v>
      </c>
      <c r="D299" s="122"/>
      <c r="E299" s="62"/>
      <c r="F299" s="72"/>
      <c r="G299" s="121" t="s">
        <v>248</v>
      </c>
      <c r="H299" s="123"/>
      <c r="I299" s="123"/>
      <c r="J299" s="123"/>
      <c r="K299" s="123"/>
      <c r="L299" s="123"/>
      <c r="M299" s="123"/>
      <c r="N299" s="122"/>
      <c r="O299" s="49"/>
    </row>
    <row r="300" spans="1:15" ht="15.75">
      <c r="A300" s="44"/>
      <c r="B300" s="46"/>
      <c r="C300" s="46"/>
      <c r="D300" s="46"/>
      <c r="E300" s="46"/>
      <c r="F300" s="55" t="s">
        <v>172</v>
      </c>
      <c r="G300" s="73"/>
      <c r="H300" s="73"/>
      <c r="I300" s="73"/>
      <c r="J300" s="46"/>
      <c r="K300" s="46"/>
      <c r="L300" s="46"/>
      <c r="M300" s="74"/>
      <c r="N300" s="10"/>
      <c r="O300" s="56"/>
    </row>
    <row r="301" spans="1:15" ht="15">
      <c r="A301" s="44"/>
      <c r="B301" s="45" t="s">
        <v>173</v>
      </c>
      <c r="C301" s="46"/>
      <c r="D301" s="46"/>
      <c r="E301" s="46"/>
      <c r="F301" s="75" t="s">
        <v>174</v>
      </c>
      <c r="G301" s="75" t="s">
        <v>175</v>
      </c>
      <c r="H301" s="75" t="s">
        <v>176</v>
      </c>
      <c r="I301" s="75" t="s">
        <v>177</v>
      </c>
      <c r="J301" s="75" t="s">
        <v>178</v>
      </c>
      <c r="K301" s="76" t="s">
        <v>179</v>
      </c>
      <c r="L301" s="77"/>
      <c r="M301" s="78" t="s">
        <v>180</v>
      </c>
      <c r="N301" s="78" t="s">
        <v>181</v>
      </c>
      <c r="O301" s="49"/>
    </row>
    <row r="302" spans="1:15" ht="15">
      <c r="A302" s="49"/>
      <c r="B302" s="79" t="s">
        <v>182</v>
      </c>
      <c r="C302" s="80" t="str">
        <f>IF(C295&gt;"",C295&amp;" - "&amp;G295,"")</f>
        <v>Tauno Kara - Matti Lappalainen</v>
      </c>
      <c r="D302" s="80"/>
      <c r="E302" s="81"/>
      <c r="F302" s="82">
        <v>-9</v>
      </c>
      <c r="G302" s="82">
        <v>-9</v>
      </c>
      <c r="H302" s="82">
        <v>-10</v>
      </c>
      <c r="I302" s="82"/>
      <c r="J302" s="82"/>
      <c r="K302" s="83">
        <f>IF(ISBLANK(F302),"",COUNTIF(F302:J302,"&gt;=0"))</f>
        <v>0</v>
      </c>
      <c r="L302" s="84">
        <f>IF(ISBLANK(F302),"",(IF(LEFT(F302,1)="-",1,0)+IF(LEFT(G302,1)="-",1,0)+IF(LEFT(H302,1)="-",1,0)+IF(LEFT(I302,1)="-",1,0)+IF(LEFT(J302,1)="-",1,0)))</f>
        <v>3</v>
      </c>
      <c r="M302" s="85">
        <f aca="true" t="shared" si="11" ref="M302:N306">IF(K302=3,1,"")</f>
      </c>
      <c r="N302" s="86">
        <f t="shared" si="11"/>
        <v>1</v>
      </c>
      <c r="O302" s="49"/>
    </row>
    <row r="303" spans="1:15" ht="15">
      <c r="A303" s="49"/>
      <c r="B303" s="79" t="s">
        <v>183</v>
      </c>
      <c r="C303" s="80" t="str">
        <f>IF(C296&gt;"",C296&amp;" - "&amp;G296,"")</f>
        <v>Kari Lehtonen  - Juhani Kujanpää</v>
      </c>
      <c r="D303" s="87"/>
      <c r="E303" s="81"/>
      <c r="F303" s="88">
        <v>6</v>
      </c>
      <c r="G303" s="82">
        <v>8</v>
      </c>
      <c r="H303" s="82">
        <v>7</v>
      </c>
      <c r="I303" s="82"/>
      <c r="J303" s="82"/>
      <c r="K303" s="83">
        <f>IF(ISBLANK(F303),"",COUNTIF(F303:J303,"&gt;=0"))</f>
        <v>3</v>
      </c>
      <c r="L303" s="84">
        <f>IF(ISBLANK(F303),"",(IF(LEFT(F303,1)="-",1,0)+IF(LEFT(G303,1)="-",1,0)+IF(LEFT(H303,1)="-",1,0)+IF(LEFT(I303,1)="-",1,0)+IF(LEFT(J303,1)="-",1,0)))</f>
        <v>0</v>
      </c>
      <c r="M303" s="85">
        <f t="shared" si="11"/>
        <v>1</v>
      </c>
      <c r="N303" s="86">
        <f t="shared" si="11"/>
      </c>
      <c r="O303" s="49"/>
    </row>
    <row r="304" spans="1:15" ht="15">
      <c r="A304" s="49"/>
      <c r="B304" s="89" t="s">
        <v>184</v>
      </c>
      <c r="C304" s="90" t="str">
        <f>IF(C298&gt;"",C298&amp;" / "&amp;C299,"")</f>
        <v>Tauno Kara / Kari Lehtonen </v>
      </c>
      <c r="D304" s="91" t="str">
        <f>IF(G298&gt;"",G298&amp;" / "&amp;G299,"")</f>
        <v>Matti Lappalainen / Juhani Kujanpää</v>
      </c>
      <c r="E304" s="92"/>
      <c r="F304" s="93">
        <v>7</v>
      </c>
      <c r="G304" s="94">
        <v>5</v>
      </c>
      <c r="H304" s="95">
        <v>7</v>
      </c>
      <c r="I304" s="95"/>
      <c r="J304" s="95"/>
      <c r="K304" s="83">
        <f>IF(ISBLANK(F304),"",COUNTIF(F304:J304,"&gt;=0"))</f>
        <v>3</v>
      </c>
      <c r="L304" s="84">
        <f>IF(ISBLANK(F304),"",(IF(LEFT(F304,1)="-",1,0)+IF(LEFT(G304,1)="-",1,0)+IF(LEFT(H304,1)="-",1,0)+IF(LEFT(I304,1)="-",1,0)+IF(LEFT(J304,1)="-",1,0)))</f>
        <v>0</v>
      </c>
      <c r="M304" s="85">
        <f t="shared" si="11"/>
        <v>1</v>
      </c>
      <c r="N304" s="86">
        <f t="shared" si="11"/>
      </c>
      <c r="O304" s="49"/>
    </row>
    <row r="305" spans="1:15" ht="15">
      <c r="A305" s="49"/>
      <c r="B305" s="79" t="s">
        <v>185</v>
      </c>
      <c r="C305" s="80" t="str">
        <f>IF(+C295&gt;"",C295&amp;" - "&amp;G296,"")</f>
        <v>Tauno Kara - Juhani Kujanpää</v>
      </c>
      <c r="D305" s="87"/>
      <c r="E305" s="81"/>
      <c r="F305" s="96">
        <v>8</v>
      </c>
      <c r="G305" s="82">
        <v>8</v>
      </c>
      <c r="H305" s="82">
        <v>0</v>
      </c>
      <c r="I305" s="82"/>
      <c r="J305" s="82"/>
      <c r="K305" s="83">
        <f>IF(ISBLANK(F305),"",COUNTIF(F305:J305,"&gt;=0"))</f>
        <v>3</v>
      </c>
      <c r="L305" s="84">
        <f>IF(ISBLANK(F305),"",(IF(LEFT(F305,1)="-",1,0)+IF(LEFT(G305,1)="-",1,0)+IF(LEFT(H305,1)="-",1,0)+IF(LEFT(I305,1)="-",1,0)+IF(LEFT(J305,1)="-",1,0)))</f>
        <v>0</v>
      </c>
      <c r="M305" s="85">
        <f t="shared" si="11"/>
        <v>1</v>
      </c>
      <c r="N305" s="86">
        <f t="shared" si="11"/>
      </c>
      <c r="O305" s="49"/>
    </row>
    <row r="306" spans="1:15" ht="15.75" thickBot="1">
      <c r="A306" s="49"/>
      <c r="B306" s="79" t="s">
        <v>186</v>
      </c>
      <c r="C306" s="80" t="str">
        <f>IF(+C296&gt;"",C296&amp;" - "&amp;G295,"")</f>
        <v>Kari Lehtonen  - Matti Lappalainen</v>
      </c>
      <c r="D306" s="87"/>
      <c r="E306" s="81"/>
      <c r="F306" s="82"/>
      <c r="G306" s="82"/>
      <c r="H306" s="82"/>
      <c r="I306" s="82"/>
      <c r="J306" s="82"/>
      <c r="K306" s="83">
        <f>IF(ISBLANK(F306),"",COUNTIF(F306:J306,"&gt;=0"))</f>
      </c>
      <c r="L306" s="97">
        <f>IF(ISBLANK(F306),"",(IF(LEFT(F306,1)="-",1,0)+IF(LEFT(G306,1)="-",1,0)+IF(LEFT(H306,1)="-",1,0)+IF(LEFT(I306,1)="-",1,0)+IF(LEFT(J306,1)="-",1,0)))</f>
      </c>
      <c r="M306" s="85">
        <f t="shared" si="11"/>
      </c>
      <c r="N306" s="86">
        <f t="shared" si="11"/>
      </c>
      <c r="O306" s="49"/>
    </row>
    <row r="307" spans="1:15" ht="16.5" thickBot="1">
      <c r="A307" s="44"/>
      <c r="B307" s="46"/>
      <c r="C307" s="46"/>
      <c r="D307" s="46"/>
      <c r="E307" s="46"/>
      <c r="F307" s="46"/>
      <c r="G307" s="46"/>
      <c r="H307" s="46"/>
      <c r="I307" s="98" t="s">
        <v>187</v>
      </c>
      <c r="J307" s="99"/>
      <c r="K307" s="100">
        <f>IF(ISBLANK(D302),"",SUM(K302:K306))</f>
      </c>
      <c r="L307" s="100">
        <f>IF(ISBLANK(E302),"",SUM(L302:L306))</f>
      </c>
      <c r="M307" s="101">
        <f>IF(ISBLANK(F302),"",SUM(M302:M306))</f>
        <v>3</v>
      </c>
      <c r="N307" s="102">
        <f>IF(ISBLANK(F302),"",SUM(N302:N306))</f>
        <v>1</v>
      </c>
      <c r="O307" s="49"/>
    </row>
    <row r="308" spans="1:15" ht="15">
      <c r="A308" s="44"/>
      <c r="B308" s="103" t="s">
        <v>188</v>
      </c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56"/>
    </row>
    <row r="309" spans="1:15" ht="15">
      <c r="A309" s="44"/>
      <c r="B309" s="52" t="s">
        <v>189</v>
      </c>
      <c r="C309" s="52"/>
      <c r="D309" s="52" t="s">
        <v>190</v>
      </c>
      <c r="E309" s="104"/>
      <c r="F309" s="52"/>
      <c r="G309" s="52" t="s">
        <v>191</v>
      </c>
      <c r="H309" s="104"/>
      <c r="I309" s="52"/>
      <c r="J309" s="105" t="s">
        <v>192</v>
      </c>
      <c r="K309" s="10"/>
      <c r="L309" s="46"/>
      <c r="M309" s="46"/>
      <c r="N309" s="46"/>
      <c r="O309" s="56"/>
    </row>
    <row r="310" spans="1:15" ht="16.5" thickBot="1">
      <c r="A310" s="44"/>
      <c r="B310" s="46"/>
      <c r="C310" s="46"/>
      <c r="D310" s="46"/>
      <c r="E310" s="46"/>
      <c r="F310" s="46"/>
      <c r="G310" s="46"/>
      <c r="H310" s="46"/>
      <c r="I310" s="46"/>
      <c r="J310" s="124" t="str">
        <f>IF(M307=3,C294,IF(N307=3,G294,""))</f>
        <v>Jysry</v>
      </c>
      <c r="K310" s="124"/>
      <c r="L310" s="124"/>
      <c r="M310" s="124"/>
      <c r="N310" s="115"/>
      <c r="O310" s="49"/>
    </row>
    <row r="311" spans="1:15" ht="18">
      <c r="A311" s="106"/>
      <c r="B311" s="107"/>
      <c r="C311" s="107"/>
      <c r="D311" s="107"/>
      <c r="E311" s="107"/>
      <c r="F311" s="107"/>
      <c r="G311" s="107"/>
      <c r="H311" s="107"/>
      <c r="I311" s="107"/>
      <c r="J311" s="108"/>
      <c r="K311" s="108"/>
      <c r="L311" s="108"/>
      <c r="M311" s="108"/>
      <c r="N311" s="108"/>
      <c r="O311" s="109"/>
    </row>
    <row r="314" spans="1:15" ht="15.75">
      <c r="A314" s="44"/>
      <c r="B314" s="10"/>
      <c r="C314" s="45" t="s">
        <v>151</v>
      </c>
      <c r="D314" s="46"/>
      <c r="E314" s="46"/>
      <c r="F314" s="10"/>
      <c r="G314" s="47" t="s">
        <v>152</v>
      </c>
      <c r="H314" s="48"/>
      <c r="I314" s="128" t="s">
        <v>112</v>
      </c>
      <c r="J314" s="128"/>
      <c r="K314" s="128"/>
      <c r="L314" s="128"/>
      <c r="M314" s="128"/>
      <c r="N314" s="116"/>
      <c r="O314" s="49"/>
    </row>
    <row r="315" spans="1:15" ht="20.25">
      <c r="A315" s="44"/>
      <c r="B315" s="50"/>
      <c r="C315" s="51" t="s">
        <v>153</v>
      </c>
      <c r="D315" s="46"/>
      <c r="E315" s="46"/>
      <c r="F315" s="10"/>
      <c r="G315" s="47" t="s">
        <v>154</v>
      </c>
      <c r="H315" s="48"/>
      <c r="I315" s="128" t="s">
        <v>93</v>
      </c>
      <c r="J315" s="128"/>
      <c r="K315" s="128"/>
      <c r="L315" s="128"/>
      <c r="M315" s="128"/>
      <c r="N315" s="116"/>
      <c r="O315" s="49"/>
    </row>
    <row r="316" spans="1:15" ht="15">
      <c r="A316" s="44"/>
      <c r="B316" s="46"/>
      <c r="C316" s="52" t="s">
        <v>155</v>
      </c>
      <c r="D316" s="46"/>
      <c r="E316" s="46"/>
      <c r="F316" s="46"/>
      <c r="G316" s="47" t="s">
        <v>156</v>
      </c>
      <c r="H316" s="53"/>
      <c r="I316" s="129" t="s">
        <v>250</v>
      </c>
      <c r="J316" s="129"/>
      <c r="K316" s="129"/>
      <c r="L316" s="129"/>
      <c r="M316" s="129"/>
      <c r="N316" s="117"/>
      <c r="O316" s="49"/>
    </row>
    <row r="317" spans="1:15" ht="15.75">
      <c r="A317" s="44"/>
      <c r="B317" s="46"/>
      <c r="C317" s="46"/>
      <c r="D317" s="46"/>
      <c r="E317" s="46"/>
      <c r="F317" s="46"/>
      <c r="G317" s="47" t="s">
        <v>157</v>
      </c>
      <c r="H317" s="48"/>
      <c r="I317" s="118">
        <v>40481</v>
      </c>
      <c r="J317" s="118"/>
      <c r="K317" s="118"/>
      <c r="L317" s="54" t="s">
        <v>158</v>
      </c>
      <c r="M317" s="131" t="s">
        <v>159</v>
      </c>
      <c r="N317" s="119"/>
      <c r="O317" s="49"/>
    </row>
    <row r="318" spans="1:15" ht="15">
      <c r="A318" s="44"/>
      <c r="B318" s="10"/>
      <c r="C318" s="55" t="s">
        <v>160</v>
      </c>
      <c r="D318" s="46"/>
      <c r="E318" s="46"/>
      <c r="F318" s="46"/>
      <c r="G318" s="55" t="s">
        <v>160</v>
      </c>
      <c r="H318" s="46"/>
      <c r="I318" s="46"/>
      <c r="J318" s="46"/>
      <c r="K318" s="46"/>
      <c r="L318" s="46"/>
      <c r="M318" s="46"/>
      <c r="N318" s="46"/>
      <c r="O318" s="56"/>
    </row>
    <row r="319" spans="1:15" ht="15.75">
      <c r="A319" s="49"/>
      <c r="B319" s="58" t="s">
        <v>161</v>
      </c>
      <c r="C319" s="125" t="s">
        <v>10</v>
      </c>
      <c r="D319" s="126"/>
      <c r="E319" s="59"/>
      <c r="F319" s="60" t="s">
        <v>162</v>
      </c>
      <c r="G319" s="125" t="s">
        <v>130</v>
      </c>
      <c r="H319" s="127"/>
      <c r="I319" s="127"/>
      <c r="J319" s="127"/>
      <c r="K319" s="127"/>
      <c r="L319" s="127"/>
      <c r="M319" s="127"/>
      <c r="N319" s="126"/>
      <c r="O319" s="49"/>
    </row>
    <row r="320" spans="1:15" ht="15">
      <c r="A320" s="49"/>
      <c r="B320" s="61" t="s">
        <v>163</v>
      </c>
      <c r="C320" s="121" t="s">
        <v>222</v>
      </c>
      <c r="D320" s="122"/>
      <c r="E320" s="62"/>
      <c r="F320" s="63" t="s">
        <v>165</v>
      </c>
      <c r="G320" s="121" t="s">
        <v>206</v>
      </c>
      <c r="H320" s="123"/>
      <c r="I320" s="123"/>
      <c r="J320" s="123"/>
      <c r="K320" s="123"/>
      <c r="L320" s="123"/>
      <c r="M320" s="123"/>
      <c r="N320" s="122"/>
      <c r="O320" s="49"/>
    </row>
    <row r="321" spans="1:15" ht="15">
      <c r="A321" s="49"/>
      <c r="B321" s="64" t="s">
        <v>167</v>
      </c>
      <c r="C321" s="121" t="s">
        <v>247</v>
      </c>
      <c r="D321" s="122"/>
      <c r="E321" s="62"/>
      <c r="F321" s="65" t="s">
        <v>169</v>
      </c>
      <c r="G321" s="121" t="s">
        <v>208</v>
      </c>
      <c r="H321" s="123"/>
      <c r="I321" s="123"/>
      <c r="J321" s="123"/>
      <c r="K321" s="123"/>
      <c r="L321" s="123"/>
      <c r="M321" s="123"/>
      <c r="N321" s="122"/>
      <c r="O321" s="49"/>
    </row>
    <row r="322" spans="1:15" ht="15">
      <c r="A322" s="44"/>
      <c r="B322" s="66" t="s">
        <v>171</v>
      </c>
      <c r="C322" s="67"/>
      <c r="D322" s="68"/>
      <c r="E322" s="69"/>
      <c r="F322" s="66" t="s">
        <v>171</v>
      </c>
      <c r="G322" s="70"/>
      <c r="H322" s="70"/>
      <c r="I322" s="70"/>
      <c r="J322" s="70"/>
      <c r="K322" s="70"/>
      <c r="L322" s="70"/>
      <c r="M322" s="70"/>
      <c r="N322" s="70"/>
      <c r="O322" s="56"/>
    </row>
    <row r="323" spans="1:15" ht="15">
      <c r="A323" s="49"/>
      <c r="B323" s="61"/>
      <c r="C323" s="121" t="s">
        <v>222</v>
      </c>
      <c r="D323" s="122"/>
      <c r="E323" s="62"/>
      <c r="F323" s="63"/>
      <c r="G323" s="121" t="s">
        <v>206</v>
      </c>
      <c r="H323" s="123"/>
      <c r="I323" s="123"/>
      <c r="J323" s="123"/>
      <c r="K323" s="123"/>
      <c r="L323" s="123"/>
      <c r="M323" s="123"/>
      <c r="N323" s="122"/>
      <c r="O323" s="49"/>
    </row>
    <row r="324" spans="1:15" ht="15">
      <c r="A324" s="49"/>
      <c r="B324" s="71"/>
      <c r="C324" s="121" t="s">
        <v>247</v>
      </c>
      <c r="D324" s="122"/>
      <c r="E324" s="62"/>
      <c r="F324" s="72"/>
      <c r="G324" s="121" t="s">
        <v>208</v>
      </c>
      <c r="H324" s="123"/>
      <c r="I324" s="123"/>
      <c r="J324" s="123"/>
      <c r="K324" s="123"/>
      <c r="L324" s="123"/>
      <c r="M324" s="123"/>
      <c r="N324" s="122"/>
      <c r="O324" s="49"/>
    </row>
    <row r="325" spans="1:15" ht="15.75">
      <c r="A325" s="44"/>
      <c r="B325" s="46"/>
      <c r="C325" s="46"/>
      <c r="D325" s="46"/>
      <c r="E325" s="46"/>
      <c r="F325" s="55" t="s">
        <v>172</v>
      </c>
      <c r="G325" s="73"/>
      <c r="H325" s="73"/>
      <c r="I325" s="73"/>
      <c r="J325" s="46"/>
      <c r="K325" s="46"/>
      <c r="L325" s="46"/>
      <c r="M325" s="74"/>
      <c r="N325" s="10"/>
      <c r="O325" s="56"/>
    </row>
    <row r="326" spans="1:15" ht="15">
      <c r="A326" s="44"/>
      <c r="B326" s="45" t="s">
        <v>173</v>
      </c>
      <c r="C326" s="46"/>
      <c r="D326" s="46"/>
      <c r="E326" s="46"/>
      <c r="F326" s="75" t="s">
        <v>174</v>
      </c>
      <c r="G326" s="75" t="s">
        <v>175</v>
      </c>
      <c r="H326" s="75" t="s">
        <v>176</v>
      </c>
      <c r="I326" s="75" t="s">
        <v>177</v>
      </c>
      <c r="J326" s="75" t="s">
        <v>178</v>
      </c>
      <c r="K326" s="76" t="s">
        <v>179</v>
      </c>
      <c r="L326" s="77"/>
      <c r="M326" s="78" t="s">
        <v>180</v>
      </c>
      <c r="N326" s="78" t="s">
        <v>181</v>
      </c>
      <c r="O326" s="49"/>
    </row>
    <row r="327" spans="1:15" ht="15">
      <c r="A327" s="49"/>
      <c r="B327" s="79" t="s">
        <v>182</v>
      </c>
      <c r="C327" s="80" t="str">
        <f>IF(C320&gt;"",C320&amp;" - "&amp;G320,"")</f>
        <v>Håkan Nyberg  - Kari Lehtonen </v>
      </c>
      <c r="D327" s="80"/>
      <c r="E327" s="81"/>
      <c r="F327" s="82">
        <v>7</v>
      </c>
      <c r="G327" s="82">
        <v>5</v>
      </c>
      <c r="H327" s="82">
        <v>10</v>
      </c>
      <c r="I327" s="82"/>
      <c r="J327" s="82"/>
      <c r="K327" s="83">
        <f>IF(ISBLANK(F327),"",COUNTIF(F327:J327,"&gt;=0"))</f>
        <v>3</v>
      </c>
      <c r="L327" s="84">
        <f>IF(ISBLANK(F327),"",(IF(LEFT(F327,1)="-",1,0)+IF(LEFT(G327,1)="-",1,0)+IF(LEFT(H327,1)="-",1,0)+IF(LEFT(I327,1)="-",1,0)+IF(LEFT(J327,1)="-",1,0)))</f>
        <v>0</v>
      </c>
      <c r="M327" s="85">
        <f aca="true" t="shared" si="12" ref="M327:N331">IF(K327=3,1,"")</f>
        <v>1</v>
      </c>
      <c r="N327" s="86">
        <f t="shared" si="12"/>
      </c>
      <c r="O327" s="49"/>
    </row>
    <row r="328" spans="1:15" ht="15">
      <c r="A328" s="49"/>
      <c r="B328" s="79" t="s">
        <v>183</v>
      </c>
      <c r="C328" s="80" t="str">
        <f>IF(C321&gt;"",C321&amp;" - "&amp;G321,"")</f>
        <v>Risto Koskinen - Tauno Kara</v>
      </c>
      <c r="D328" s="87"/>
      <c r="E328" s="81"/>
      <c r="F328" s="88">
        <v>8</v>
      </c>
      <c r="G328" s="82">
        <v>9</v>
      </c>
      <c r="H328" s="82">
        <v>-5</v>
      </c>
      <c r="I328" s="82">
        <v>-11</v>
      </c>
      <c r="J328" s="82">
        <v>-8</v>
      </c>
      <c r="K328" s="83">
        <f>IF(ISBLANK(F328),"",COUNTIF(F328:J328,"&gt;=0"))</f>
        <v>2</v>
      </c>
      <c r="L328" s="84">
        <f>IF(ISBLANK(F328),"",(IF(LEFT(F328,1)="-",1,0)+IF(LEFT(G328,1)="-",1,0)+IF(LEFT(H328,1)="-",1,0)+IF(LEFT(I328,1)="-",1,0)+IF(LEFT(J328,1)="-",1,0)))</f>
        <v>3</v>
      </c>
      <c r="M328" s="85">
        <f t="shared" si="12"/>
      </c>
      <c r="N328" s="86">
        <f t="shared" si="12"/>
        <v>1</v>
      </c>
      <c r="O328" s="49"/>
    </row>
    <row r="329" spans="1:15" ht="15">
      <c r="A329" s="49"/>
      <c r="B329" s="89" t="s">
        <v>184</v>
      </c>
      <c r="C329" s="90" t="str">
        <f>IF(C323&gt;"",C323&amp;" / "&amp;C324,"")</f>
        <v>Håkan Nyberg  / Risto Koskinen</v>
      </c>
      <c r="D329" s="91" t="str">
        <f>IF(G323&gt;"",G323&amp;" / "&amp;G324,"")</f>
        <v>Kari Lehtonen  / Tauno Kara</v>
      </c>
      <c r="E329" s="92"/>
      <c r="F329" s="93">
        <v>-11</v>
      </c>
      <c r="G329" s="94">
        <v>5</v>
      </c>
      <c r="H329" s="95">
        <v>6</v>
      </c>
      <c r="I329" s="95">
        <v>8</v>
      </c>
      <c r="J329" s="95"/>
      <c r="K329" s="83">
        <f>IF(ISBLANK(F329),"",COUNTIF(F329:J329,"&gt;=0"))</f>
        <v>3</v>
      </c>
      <c r="L329" s="84">
        <f>IF(ISBLANK(F329),"",(IF(LEFT(F329,1)="-",1,0)+IF(LEFT(G329,1)="-",1,0)+IF(LEFT(H329,1)="-",1,0)+IF(LEFT(I329,1)="-",1,0)+IF(LEFT(J329,1)="-",1,0)))</f>
        <v>1</v>
      </c>
      <c r="M329" s="85">
        <f t="shared" si="12"/>
        <v>1</v>
      </c>
      <c r="N329" s="86">
        <f t="shared" si="12"/>
      </c>
      <c r="O329" s="49"/>
    </row>
    <row r="330" spans="1:15" ht="15">
      <c r="A330" s="49"/>
      <c r="B330" s="79" t="s">
        <v>185</v>
      </c>
      <c r="C330" s="80" t="str">
        <f>IF(+C320&gt;"",C320&amp;" - "&amp;G321,"")</f>
        <v>Håkan Nyberg  - Tauno Kara</v>
      </c>
      <c r="D330" s="87"/>
      <c r="E330" s="81"/>
      <c r="F330" s="96">
        <v>-6</v>
      </c>
      <c r="G330" s="82">
        <v>9</v>
      </c>
      <c r="H330" s="82">
        <v>7</v>
      </c>
      <c r="I330" s="82">
        <v>10</v>
      </c>
      <c r="J330" s="82"/>
      <c r="K330" s="83">
        <f>IF(ISBLANK(F330),"",COUNTIF(F330:J330,"&gt;=0"))</f>
        <v>3</v>
      </c>
      <c r="L330" s="84">
        <f>IF(ISBLANK(F330),"",(IF(LEFT(F330,1)="-",1,0)+IF(LEFT(G330,1)="-",1,0)+IF(LEFT(H330,1)="-",1,0)+IF(LEFT(I330,1)="-",1,0)+IF(LEFT(J330,1)="-",1,0)))</f>
        <v>1</v>
      </c>
      <c r="M330" s="85">
        <f t="shared" si="12"/>
        <v>1</v>
      </c>
      <c r="N330" s="86">
        <f t="shared" si="12"/>
      </c>
      <c r="O330" s="49"/>
    </row>
    <row r="331" spans="1:15" ht="15.75" thickBot="1">
      <c r="A331" s="49"/>
      <c r="B331" s="79" t="s">
        <v>186</v>
      </c>
      <c r="C331" s="80" t="str">
        <f>IF(+C321&gt;"",C321&amp;" - "&amp;G320,"")</f>
        <v>Risto Koskinen - Kari Lehtonen </v>
      </c>
      <c r="D331" s="87"/>
      <c r="E331" s="81"/>
      <c r="F331" s="82"/>
      <c r="G331" s="82"/>
      <c r="H331" s="82"/>
      <c r="I331" s="82"/>
      <c r="J331" s="82"/>
      <c r="K331" s="83">
        <f>IF(ISBLANK(F331),"",COUNTIF(F331:J331,"&gt;=0"))</f>
      </c>
      <c r="L331" s="97">
        <f>IF(ISBLANK(F331),"",(IF(LEFT(F331,1)="-",1,0)+IF(LEFT(G331,1)="-",1,0)+IF(LEFT(H331,1)="-",1,0)+IF(LEFT(I331,1)="-",1,0)+IF(LEFT(J331,1)="-",1,0)))</f>
      </c>
      <c r="M331" s="85">
        <f t="shared" si="12"/>
      </c>
      <c r="N331" s="86">
        <f t="shared" si="12"/>
      </c>
      <c r="O331" s="49"/>
    </row>
    <row r="332" spans="1:15" ht="16.5" thickBot="1">
      <c r="A332" s="44"/>
      <c r="B332" s="46"/>
      <c r="C332" s="46"/>
      <c r="D332" s="46"/>
      <c r="E332" s="46"/>
      <c r="F332" s="46"/>
      <c r="G332" s="46"/>
      <c r="H332" s="46"/>
      <c r="I332" s="98" t="s">
        <v>187</v>
      </c>
      <c r="J332" s="99"/>
      <c r="K332" s="100">
        <f>IF(ISBLANK(D327),"",SUM(K327:K331))</f>
      </c>
      <c r="L332" s="100">
        <f>IF(ISBLANK(E327),"",SUM(L327:L331))</f>
      </c>
      <c r="M332" s="101">
        <f>IF(ISBLANK(F327),"",SUM(M327:M331))</f>
        <v>3</v>
      </c>
      <c r="N332" s="102">
        <f>IF(ISBLANK(F327),"",SUM(N327:N331))</f>
        <v>1</v>
      </c>
      <c r="O332" s="49"/>
    </row>
    <row r="333" spans="1:15" ht="15">
      <c r="A333" s="44"/>
      <c r="B333" s="103" t="s">
        <v>188</v>
      </c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56"/>
    </row>
    <row r="334" spans="1:15" ht="15">
      <c r="A334" s="44"/>
      <c r="B334" s="52" t="s">
        <v>189</v>
      </c>
      <c r="C334" s="52"/>
      <c r="D334" s="52" t="s">
        <v>190</v>
      </c>
      <c r="E334" s="104"/>
      <c r="F334" s="52"/>
      <c r="G334" s="52" t="s">
        <v>191</v>
      </c>
      <c r="H334" s="104"/>
      <c r="I334" s="52"/>
      <c r="J334" s="105" t="s">
        <v>192</v>
      </c>
      <c r="K334" s="10"/>
      <c r="L334" s="46"/>
      <c r="M334" s="46"/>
      <c r="N334" s="46"/>
      <c r="O334" s="56"/>
    </row>
    <row r="335" spans="1:15" ht="16.5" thickBot="1">
      <c r="A335" s="44"/>
      <c r="B335" s="46"/>
      <c r="C335" s="46"/>
      <c r="D335" s="46"/>
      <c r="E335" s="46"/>
      <c r="F335" s="46"/>
      <c r="G335" s="46"/>
      <c r="H335" s="46"/>
      <c r="I335" s="46"/>
      <c r="J335" s="124" t="str">
        <f>IF(M332=3,C319,IF(N332=3,G319,""))</f>
        <v>Wega</v>
      </c>
      <c r="K335" s="124"/>
      <c r="L335" s="124"/>
      <c r="M335" s="124"/>
      <c r="N335" s="115"/>
      <c r="O335" s="49"/>
    </row>
    <row r="336" spans="1:15" ht="18">
      <c r="A336" s="106"/>
      <c r="B336" s="107"/>
      <c r="C336" s="107"/>
      <c r="D336" s="107"/>
      <c r="E336" s="107"/>
      <c r="F336" s="107"/>
      <c r="G336" s="107"/>
      <c r="H336" s="107"/>
      <c r="I336" s="107"/>
      <c r="J336" s="108"/>
      <c r="K336" s="108"/>
      <c r="L336" s="108"/>
      <c r="M336" s="108"/>
      <c r="N336" s="108"/>
      <c r="O336" s="109"/>
    </row>
  </sheetData>
  <sheetProtection/>
  <mergeCells count="208">
    <mergeCell ref="I1:N1"/>
    <mergeCell ref="I2:N2"/>
    <mergeCell ref="I3:N3"/>
    <mergeCell ref="I4:K4"/>
    <mergeCell ref="M4:N4"/>
    <mergeCell ref="C6:D6"/>
    <mergeCell ref="G6:N6"/>
    <mergeCell ref="C7:D7"/>
    <mergeCell ref="G7:N7"/>
    <mergeCell ref="C8:D8"/>
    <mergeCell ref="G8:N8"/>
    <mergeCell ref="C10:D10"/>
    <mergeCell ref="G10:N10"/>
    <mergeCell ref="C11:D11"/>
    <mergeCell ref="G11:N11"/>
    <mergeCell ref="J22:N22"/>
    <mergeCell ref="I28:N28"/>
    <mergeCell ref="I29:N29"/>
    <mergeCell ref="I30:N30"/>
    <mergeCell ref="I31:K31"/>
    <mergeCell ref="M31:N31"/>
    <mergeCell ref="C33:D33"/>
    <mergeCell ref="G33:N33"/>
    <mergeCell ref="C34:D34"/>
    <mergeCell ref="G34:N34"/>
    <mergeCell ref="C35:D35"/>
    <mergeCell ref="G35:N35"/>
    <mergeCell ref="C37:D37"/>
    <mergeCell ref="G37:N37"/>
    <mergeCell ref="C38:D38"/>
    <mergeCell ref="G38:N38"/>
    <mergeCell ref="J49:N49"/>
    <mergeCell ref="I53:N53"/>
    <mergeCell ref="I54:N54"/>
    <mergeCell ref="I55:N55"/>
    <mergeCell ref="I56:K56"/>
    <mergeCell ref="M56:N56"/>
    <mergeCell ref="C58:D58"/>
    <mergeCell ref="G58:N58"/>
    <mergeCell ref="C59:D59"/>
    <mergeCell ref="G59:N59"/>
    <mergeCell ref="C60:D60"/>
    <mergeCell ref="G60:N60"/>
    <mergeCell ref="C62:D62"/>
    <mergeCell ref="G62:N62"/>
    <mergeCell ref="C63:D63"/>
    <mergeCell ref="G63:N63"/>
    <mergeCell ref="J74:N74"/>
    <mergeCell ref="I80:N80"/>
    <mergeCell ref="I81:N81"/>
    <mergeCell ref="I82:N82"/>
    <mergeCell ref="I83:K83"/>
    <mergeCell ref="M83:N83"/>
    <mergeCell ref="C85:D85"/>
    <mergeCell ref="G85:N85"/>
    <mergeCell ref="C86:D86"/>
    <mergeCell ref="G86:N86"/>
    <mergeCell ref="C87:D87"/>
    <mergeCell ref="G87:N87"/>
    <mergeCell ref="C89:D89"/>
    <mergeCell ref="G89:N89"/>
    <mergeCell ref="C90:D90"/>
    <mergeCell ref="G90:N90"/>
    <mergeCell ref="J101:N101"/>
    <mergeCell ref="I105:N105"/>
    <mergeCell ref="I106:N106"/>
    <mergeCell ref="I107:N107"/>
    <mergeCell ref="I108:K108"/>
    <mergeCell ref="M108:N108"/>
    <mergeCell ref="C110:D110"/>
    <mergeCell ref="G110:N110"/>
    <mergeCell ref="C111:D111"/>
    <mergeCell ref="G111:N111"/>
    <mergeCell ref="C112:D112"/>
    <mergeCell ref="G112:N112"/>
    <mergeCell ref="C114:D114"/>
    <mergeCell ref="G114:N114"/>
    <mergeCell ref="C115:D115"/>
    <mergeCell ref="G115:N115"/>
    <mergeCell ref="J126:N126"/>
    <mergeCell ref="I132:N132"/>
    <mergeCell ref="I133:N133"/>
    <mergeCell ref="I134:N134"/>
    <mergeCell ref="I135:K135"/>
    <mergeCell ref="M135:N135"/>
    <mergeCell ref="C137:D137"/>
    <mergeCell ref="G137:N137"/>
    <mergeCell ref="C138:D138"/>
    <mergeCell ref="G138:N138"/>
    <mergeCell ref="C139:D139"/>
    <mergeCell ref="G139:N139"/>
    <mergeCell ref="C141:D141"/>
    <mergeCell ref="G141:N141"/>
    <mergeCell ref="C142:D142"/>
    <mergeCell ref="G142:N142"/>
    <mergeCell ref="J153:N153"/>
    <mergeCell ref="I158:N158"/>
    <mergeCell ref="I159:N159"/>
    <mergeCell ref="I160:N160"/>
    <mergeCell ref="I161:K161"/>
    <mergeCell ref="M161:N161"/>
    <mergeCell ref="C163:D163"/>
    <mergeCell ref="G163:N163"/>
    <mergeCell ref="C164:D164"/>
    <mergeCell ref="G164:N164"/>
    <mergeCell ref="C165:D165"/>
    <mergeCell ref="G165:N165"/>
    <mergeCell ref="C167:D167"/>
    <mergeCell ref="G167:N167"/>
    <mergeCell ref="C168:D168"/>
    <mergeCell ref="G168:N168"/>
    <mergeCell ref="J179:N179"/>
    <mergeCell ref="I185:N185"/>
    <mergeCell ref="I186:N186"/>
    <mergeCell ref="I187:N187"/>
    <mergeCell ref="I188:K188"/>
    <mergeCell ref="M188:N188"/>
    <mergeCell ref="C190:D190"/>
    <mergeCell ref="G190:N190"/>
    <mergeCell ref="C191:D191"/>
    <mergeCell ref="G191:N191"/>
    <mergeCell ref="C192:D192"/>
    <mergeCell ref="G192:N192"/>
    <mergeCell ref="C194:D194"/>
    <mergeCell ref="G194:N194"/>
    <mergeCell ref="C195:D195"/>
    <mergeCell ref="G195:N195"/>
    <mergeCell ref="J206:N206"/>
    <mergeCell ref="I210:N210"/>
    <mergeCell ref="I211:N211"/>
    <mergeCell ref="I212:N212"/>
    <mergeCell ref="I213:K213"/>
    <mergeCell ref="M213:N213"/>
    <mergeCell ref="C215:D215"/>
    <mergeCell ref="G215:N215"/>
    <mergeCell ref="C216:D216"/>
    <mergeCell ref="G216:N216"/>
    <mergeCell ref="C217:D217"/>
    <mergeCell ref="G217:N217"/>
    <mergeCell ref="C219:D219"/>
    <mergeCell ref="G219:N219"/>
    <mergeCell ref="C220:D220"/>
    <mergeCell ref="G220:N220"/>
    <mergeCell ref="J231:N231"/>
    <mergeCell ref="I237:N237"/>
    <mergeCell ref="I238:N238"/>
    <mergeCell ref="I239:N239"/>
    <mergeCell ref="I240:K240"/>
    <mergeCell ref="M240:N240"/>
    <mergeCell ref="C242:D242"/>
    <mergeCell ref="G242:N242"/>
    <mergeCell ref="C243:D243"/>
    <mergeCell ref="G243:N243"/>
    <mergeCell ref="C244:D244"/>
    <mergeCell ref="G244:N244"/>
    <mergeCell ref="C246:D246"/>
    <mergeCell ref="G246:N246"/>
    <mergeCell ref="C247:D247"/>
    <mergeCell ref="G247:N247"/>
    <mergeCell ref="J258:N258"/>
    <mergeCell ref="I262:N262"/>
    <mergeCell ref="I263:N263"/>
    <mergeCell ref="I264:N264"/>
    <mergeCell ref="I265:K265"/>
    <mergeCell ref="M265:N265"/>
    <mergeCell ref="C267:D267"/>
    <mergeCell ref="G267:N267"/>
    <mergeCell ref="C268:D268"/>
    <mergeCell ref="G268:N268"/>
    <mergeCell ref="C269:D269"/>
    <mergeCell ref="G269:N269"/>
    <mergeCell ref="C271:D271"/>
    <mergeCell ref="G271:N271"/>
    <mergeCell ref="C272:D272"/>
    <mergeCell ref="G272:N272"/>
    <mergeCell ref="J283:N283"/>
    <mergeCell ref="I289:N289"/>
    <mergeCell ref="I290:N290"/>
    <mergeCell ref="I291:N291"/>
    <mergeCell ref="I292:K292"/>
    <mergeCell ref="M292:N292"/>
    <mergeCell ref="C294:D294"/>
    <mergeCell ref="G294:N294"/>
    <mergeCell ref="C295:D295"/>
    <mergeCell ref="G295:N295"/>
    <mergeCell ref="C296:D296"/>
    <mergeCell ref="G296:N296"/>
    <mergeCell ref="C298:D298"/>
    <mergeCell ref="G298:N298"/>
    <mergeCell ref="C299:D299"/>
    <mergeCell ref="G299:N299"/>
    <mergeCell ref="J310:N310"/>
    <mergeCell ref="I314:N314"/>
    <mergeCell ref="I315:N315"/>
    <mergeCell ref="I316:N316"/>
    <mergeCell ref="I317:K317"/>
    <mergeCell ref="M317:N317"/>
    <mergeCell ref="C319:D319"/>
    <mergeCell ref="G319:N319"/>
    <mergeCell ref="C324:D324"/>
    <mergeCell ref="G324:N324"/>
    <mergeCell ref="J335:N335"/>
    <mergeCell ref="C320:D320"/>
    <mergeCell ref="G320:N320"/>
    <mergeCell ref="C321:D321"/>
    <mergeCell ref="G321:N321"/>
    <mergeCell ref="C323:D323"/>
    <mergeCell ref="G323:N3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15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140625" style="0" customWidth="1"/>
    <col min="2" max="2" width="5.421875" style="0" customWidth="1"/>
    <col min="3" max="3" width="21.28125" style="0" customWidth="1"/>
    <col min="4" max="4" width="17.421875" style="0" customWidth="1"/>
    <col min="5" max="5" width="3.57421875" style="0" customWidth="1"/>
    <col min="6" max="6" width="6.00390625" style="0" customWidth="1"/>
    <col min="7" max="7" width="6.57421875" style="0" customWidth="1"/>
    <col min="8" max="8" width="5.57421875" style="0" customWidth="1"/>
    <col min="9" max="9" width="6.28125" style="0" customWidth="1"/>
    <col min="10" max="10" width="5.57421875" style="0" customWidth="1"/>
    <col min="11" max="11" width="4.28125" style="0" customWidth="1"/>
    <col min="12" max="12" width="3.8515625" style="0" customWidth="1"/>
    <col min="13" max="13" width="3.7109375" style="0" customWidth="1"/>
    <col min="14" max="14" width="4.421875" style="0" customWidth="1"/>
    <col min="15" max="15" width="5.8515625" style="0" customWidth="1"/>
  </cols>
  <sheetData>
    <row r="2" spans="1:15" ht="15.75">
      <c r="A2" s="44"/>
      <c r="B2" s="10"/>
      <c r="C2" s="45" t="s">
        <v>151</v>
      </c>
      <c r="D2" s="46"/>
      <c r="E2" s="46"/>
      <c r="F2" s="10"/>
      <c r="G2" s="47" t="s">
        <v>152</v>
      </c>
      <c r="H2" s="48"/>
      <c r="I2" s="128" t="s">
        <v>112</v>
      </c>
      <c r="J2" s="128"/>
      <c r="K2" s="128"/>
      <c r="L2" s="128"/>
      <c r="M2" s="128"/>
      <c r="N2" s="116"/>
      <c r="O2" s="49"/>
    </row>
    <row r="3" spans="1:15" ht="20.25">
      <c r="A3" s="44"/>
      <c r="B3" s="50"/>
      <c r="C3" s="51" t="s">
        <v>153</v>
      </c>
      <c r="D3" s="46"/>
      <c r="E3" s="46"/>
      <c r="F3" s="10"/>
      <c r="G3" s="47" t="s">
        <v>154</v>
      </c>
      <c r="H3" s="48"/>
      <c r="I3" s="128" t="s">
        <v>93</v>
      </c>
      <c r="J3" s="128"/>
      <c r="K3" s="128"/>
      <c r="L3" s="128"/>
      <c r="M3" s="128"/>
      <c r="N3" s="116"/>
      <c r="O3" s="49"/>
    </row>
    <row r="4" spans="1:15" ht="15">
      <c r="A4" s="44"/>
      <c r="B4" s="46"/>
      <c r="C4" s="52" t="s">
        <v>155</v>
      </c>
      <c r="D4" s="46"/>
      <c r="E4" s="46"/>
      <c r="F4" s="46"/>
      <c r="G4" s="47" t="s">
        <v>156</v>
      </c>
      <c r="H4" s="53"/>
      <c r="I4" s="129">
        <v>70</v>
      </c>
      <c r="J4" s="129"/>
      <c r="K4" s="129"/>
      <c r="L4" s="129"/>
      <c r="M4" s="129"/>
      <c r="N4" s="117"/>
      <c r="O4" s="49"/>
    </row>
    <row r="5" spans="1:15" ht="15.75">
      <c r="A5" s="44"/>
      <c r="B5" s="46"/>
      <c r="C5" s="46"/>
      <c r="D5" s="46"/>
      <c r="E5" s="46"/>
      <c r="F5" s="46"/>
      <c r="G5" s="47" t="s">
        <v>157</v>
      </c>
      <c r="H5" s="48"/>
      <c r="I5" s="118">
        <v>40481</v>
      </c>
      <c r="J5" s="118"/>
      <c r="K5" s="118"/>
      <c r="L5" s="54" t="s">
        <v>158</v>
      </c>
      <c r="M5" s="130" t="s">
        <v>200</v>
      </c>
      <c r="N5" s="119"/>
      <c r="O5" s="49"/>
    </row>
    <row r="6" spans="1:15" ht="15">
      <c r="A6" s="44"/>
      <c r="B6" s="10"/>
      <c r="C6" s="55" t="s">
        <v>160</v>
      </c>
      <c r="D6" s="46"/>
      <c r="E6" s="46"/>
      <c r="F6" s="46"/>
      <c r="G6" s="55" t="s">
        <v>160</v>
      </c>
      <c r="H6" s="46"/>
      <c r="I6" s="46"/>
      <c r="J6" s="46"/>
      <c r="K6" s="46"/>
      <c r="L6" s="46"/>
      <c r="M6" s="46"/>
      <c r="N6" s="46"/>
      <c r="O6" s="56"/>
    </row>
    <row r="7" spans="1:15" ht="15.75">
      <c r="A7" s="49"/>
      <c r="B7" s="58" t="s">
        <v>161</v>
      </c>
      <c r="C7" s="125" t="s">
        <v>127</v>
      </c>
      <c r="D7" s="126"/>
      <c r="E7" s="59"/>
      <c r="F7" s="60" t="s">
        <v>162</v>
      </c>
      <c r="G7" s="125" t="s">
        <v>34</v>
      </c>
      <c r="H7" s="127"/>
      <c r="I7" s="127"/>
      <c r="J7" s="127"/>
      <c r="K7" s="127"/>
      <c r="L7" s="127"/>
      <c r="M7" s="127"/>
      <c r="N7" s="126"/>
      <c r="O7" s="49"/>
    </row>
    <row r="8" spans="1:15" ht="15">
      <c r="A8" s="49"/>
      <c r="B8" s="61" t="s">
        <v>163</v>
      </c>
      <c r="C8" s="121" t="s">
        <v>251</v>
      </c>
      <c r="D8" s="122"/>
      <c r="E8" s="62"/>
      <c r="F8" s="63" t="s">
        <v>165</v>
      </c>
      <c r="G8" s="121" t="s">
        <v>252</v>
      </c>
      <c r="H8" s="123"/>
      <c r="I8" s="123"/>
      <c r="J8" s="123"/>
      <c r="K8" s="123"/>
      <c r="L8" s="123"/>
      <c r="M8" s="123"/>
      <c r="N8" s="122"/>
      <c r="O8" s="49"/>
    </row>
    <row r="9" spans="1:15" ht="15">
      <c r="A9" s="49"/>
      <c r="B9" s="64" t="s">
        <v>167</v>
      </c>
      <c r="C9" s="121" t="s">
        <v>253</v>
      </c>
      <c r="D9" s="122"/>
      <c r="E9" s="62"/>
      <c r="F9" s="65" t="s">
        <v>169</v>
      </c>
      <c r="G9" s="121" t="s">
        <v>254</v>
      </c>
      <c r="H9" s="123"/>
      <c r="I9" s="123"/>
      <c r="J9" s="123"/>
      <c r="K9" s="123"/>
      <c r="L9" s="123"/>
      <c r="M9" s="123"/>
      <c r="N9" s="122"/>
      <c r="O9" s="49"/>
    </row>
    <row r="10" spans="1:15" ht="15">
      <c r="A10" s="44"/>
      <c r="B10" s="66" t="s">
        <v>171</v>
      </c>
      <c r="C10" s="67"/>
      <c r="D10" s="68"/>
      <c r="E10" s="69"/>
      <c r="F10" s="66" t="s">
        <v>171</v>
      </c>
      <c r="G10" s="70"/>
      <c r="H10" s="70"/>
      <c r="I10" s="70"/>
      <c r="J10" s="70"/>
      <c r="K10" s="70"/>
      <c r="L10" s="70"/>
      <c r="M10" s="70"/>
      <c r="N10" s="70"/>
      <c r="O10" s="56"/>
    </row>
    <row r="11" spans="1:15" ht="15">
      <c r="A11" s="49"/>
      <c r="B11" s="61"/>
      <c r="C11" s="121" t="s">
        <v>251</v>
      </c>
      <c r="D11" s="122"/>
      <c r="E11" s="62"/>
      <c r="F11" s="63"/>
      <c r="G11" s="121" t="s">
        <v>252</v>
      </c>
      <c r="H11" s="123"/>
      <c r="I11" s="123"/>
      <c r="J11" s="123"/>
      <c r="K11" s="123"/>
      <c r="L11" s="123"/>
      <c r="M11" s="123"/>
      <c r="N11" s="122"/>
      <c r="O11" s="49"/>
    </row>
    <row r="12" spans="1:15" ht="15">
      <c r="A12" s="49"/>
      <c r="B12" s="71"/>
      <c r="C12" s="121" t="s">
        <v>253</v>
      </c>
      <c r="D12" s="122"/>
      <c r="E12" s="62"/>
      <c r="F12" s="72"/>
      <c r="G12" s="121" t="s">
        <v>254</v>
      </c>
      <c r="H12" s="123"/>
      <c r="I12" s="123"/>
      <c r="J12" s="123"/>
      <c r="K12" s="123"/>
      <c r="L12" s="123"/>
      <c r="M12" s="123"/>
      <c r="N12" s="122"/>
      <c r="O12" s="49"/>
    </row>
    <row r="13" spans="1:15" ht="15.75">
      <c r="A13" s="44"/>
      <c r="B13" s="46"/>
      <c r="C13" s="46"/>
      <c r="D13" s="46"/>
      <c r="E13" s="46"/>
      <c r="F13" s="55" t="s">
        <v>172</v>
      </c>
      <c r="G13" s="73"/>
      <c r="H13" s="73"/>
      <c r="I13" s="73"/>
      <c r="J13" s="46"/>
      <c r="K13" s="46"/>
      <c r="L13" s="46"/>
      <c r="M13" s="74"/>
      <c r="N13" s="10"/>
      <c r="O13" s="56"/>
    </row>
    <row r="14" spans="1:15" ht="15">
      <c r="A14" s="44"/>
      <c r="B14" s="45" t="s">
        <v>173</v>
      </c>
      <c r="C14" s="46"/>
      <c r="D14" s="46"/>
      <c r="E14" s="46"/>
      <c r="F14" s="75" t="s">
        <v>174</v>
      </c>
      <c r="G14" s="75" t="s">
        <v>175</v>
      </c>
      <c r="H14" s="75" t="s">
        <v>176</v>
      </c>
      <c r="I14" s="75" t="s">
        <v>177</v>
      </c>
      <c r="J14" s="75" t="s">
        <v>178</v>
      </c>
      <c r="K14" s="76" t="s">
        <v>179</v>
      </c>
      <c r="L14" s="77"/>
      <c r="M14" s="78" t="s">
        <v>180</v>
      </c>
      <c r="N14" s="78" t="s">
        <v>181</v>
      </c>
      <c r="O14" s="49"/>
    </row>
    <row r="15" spans="1:15" ht="15">
      <c r="A15" s="49"/>
      <c r="B15" s="79" t="s">
        <v>182</v>
      </c>
      <c r="C15" s="80" t="str">
        <f>IF(C8&gt;"",C8&amp;" - "&amp;G8,"")</f>
        <v>Pentti Niukkanen - Matti Törnroos</v>
      </c>
      <c r="D15" s="80"/>
      <c r="E15" s="81"/>
      <c r="F15" s="82">
        <v>5</v>
      </c>
      <c r="G15" s="82">
        <v>7</v>
      </c>
      <c r="H15" s="82">
        <v>3</v>
      </c>
      <c r="I15" s="82"/>
      <c r="J15" s="82"/>
      <c r="K15" s="83">
        <f>IF(ISBLANK(F15),"",COUNTIF(F15:J15,"&gt;=0"))</f>
        <v>3</v>
      </c>
      <c r="L15" s="84">
        <f>IF(ISBLANK(F15),"",(IF(LEFT(F15,1)="-",1,0)+IF(LEFT(G15,1)="-",1,0)+IF(LEFT(H15,1)="-",1,0)+IF(LEFT(I15,1)="-",1,0)+IF(LEFT(J15,1)="-",1,0)))</f>
        <v>0</v>
      </c>
      <c r="M15" s="85">
        <f aca="true" t="shared" si="0" ref="M15:N19">IF(K15=3,1,"")</f>
        <v>1</v>
      </c>
      <c r="N15" s="86">
        <f t="shared" si="0"/>
      </c>
      <c r="O15" s="49"/>
    </row>
    <row r="16" spans="1:15" ht="15">
      <c r="A16" s="49"/>
      <c r="B16" s="79" t="s">
        <v>183</v>
      </c>
      <c r="C16" s="80" t="str">
        <f>IF(C9&gt;"",C9&amp;" - "&amp;G9,"")</f>
        <v>Berndt Eriksson - Tapio Mäntynen</v>
      </c>
      <c r="D16" s="87"/>
      <c r="E16" s="81"/>
      <c r="F16" s="88">
        <v>-3</v>
      </c>
      <c r="G16" s="82">
        <v>-14</v>
      </c>
      <c r="H16" s="82">
        <v>-5</v>
      </c>
      <c r="I16" s="82"/>
      <c r="J16" s="82"/>
      <c r="K16" s="83">
        <f>IF(ISBLANK(F16),"",COUNTIF(F16:J16,"&gt;=0"))</f>
        <v>0</v>
      </c>
      <c r="L16" s="84">
        <f>IF(ISBLANK(F16),"",(IF(LEFT(F16,1)="-",1,0)+IF(LEFT(G16,1)="-",1,0)+IF(LEFT(H16,1)="-",1,0)+IF(LEFT(I16,1)="-",1,0)+IF(LEFT(J16,1)="-",1,0)))</f>
        <v>3</v>
      </c>
      <c r="M16" s="85">
        <f t="shared" si="0"/>
      </c>
      <c r="N16" s="86">
        <f t="shared" si="0"/>
        <v>1</v>
      </c>
      <c r="O16" s="49"/>
    </row>
    <row r="17" spans="1:15" ht="15">
      <c r="A17" s="49"/>
      <c r="B17" s="89" t="s">
        <v>184</v>
      </c>
      <c r="C17" s="90" t="str">
        <f>IF(C11&gt;"",C11&amp;" / "&amp;C12,"")</f>
        <v>Pentti Niukkanen / Berndt Eriksson</v>
      </c>
      <c r="D17" s="91" t="str">
        <f>IF(G11&gt;"",G11&amp;" / "&amp;G12,"")</f>
        <v>Matti Törnroos / Tapio Mäntynen</v>
      </c>
      <c r="E17" s="92"/>
      <c r="F17" s="93">
        <v>13</v>
      </c>
      <c r="G17" s="94">
        <v>-9</v>
      </c>
      <c r="H17" s="95">
        <v>-9</v>
      </c>
      <c r="I17" s="95">
        <v>-7</v>
      </c>
      <c r="J17" s="95"/>
      <c r="K17" s="83">
        <f>IF(ISBLANK(F17),"",COUNTIF(F17:J17,"&gt;=0"))</f>
        <v>1</v>
      </c>
      <c r="L17" s="84">
        <f>IF(ISBLANK(F17),"",(IF(LEFT(F17,1)="-",1,0)+IF(LEFT(G17,1)="-",1,0)+IF(LEFT(H17,1)="-",1,0)+IF(LEFT(I17,1)="-",1,0)+IF(LEFT(J17,1)="-",1,0)))</f>
        <v>3</v>
      </c>
      <c r="M17" s="85">
        <f t="shared" si="0"/>
      </c>
      <c r="N17" s="86">
        <f t="shared" si="0"/>
        <v>1</v>
      </c>
      <c r="O17" s="49"/>
    </row>
    <row r="18" spans="1:15" ht="15">
      <c r="A18" s="49"/>
      <c r="B18" s="79" t="s">
        <v>185</v>
      </c>
      <c r="C18" s="80" t="str">
        <f>IF(+C8&gt;"",C8&amp;" - "&amp;G9,"")</f>
        <v>Pentti Niukkanen - Tapio Mäntynen</v>
      </c>
      <c r="D18" s="87"/>
      <c r="E18" s="81"/>
      <c r="F18" s="96">
        <v>3</v>
      </c>
      <c r="G18" s="82">
        <v>1</v>
      </c>
      <c r="H18" s="82">
        <v>5</v>
      </c>
      <c r="I18" s="82"/>
      <c r="J18" s="82"/>
      <c r="K18" s="83">
        <f>IF(ISBLANK(F18),"",COUNTIF(F18:J18,"&gt;=0"))</f>
        <v>3</v>
      </c>
      <c r="L18" s="84">
        <f>IF(ISBLANK(F18),"",(IF(LEFT(F18,1)="-",1,0)+IF(LEFT(G18,1)="-",1,0)+IF(LEFT(H18,1)="-",1,0)+IF(LEFT(I18,1)="-",1,0)+IF(LEFT(J18,1)="-",1,0)))</f>
        <v>0</v>
      </c>
      <c r="M18" s="85">
        <f t="shared" si="0"/>
        <v>1</v>
      </c>
      <c r="N18" s="86">
        <f t="shared" si="0"/>
      </c>
      <c r="O18" s="49"/>
    </row>
    <row r="19" spans="1:15" ht="15.75" thickBot="1">
      <c r="A19" s="49"/>
      <c r="B19" s="79" t="s">
        <v>186</v>
      </c>
      <c r="C19" s="80" t="str">
        <f>IF(+C9&gt;"",C9&amp;" - "&amp;G8,"")</f>
        <v>Berndt Eriksson - Matti Törnroos</v>
      </c>
      <c r="D19" s="87"/>
      <c r="E19" s="81"/>
      <c r="F19" s="82">
        <v>-3</v>
      </c>
      <c r="G19" s="82">
        <v>-2</v>
      </c>
      <c r="H19" s="82">
        <v>-5</v>
      </c>
      <c r="I19" s="82"/>
      <c r="J19" s="82"/>
      <c r="K19" s="83">
        <f>IF(ISBLANK(F19),"",COUNTIF(F19:J19,"&gt;=0"))</f>
        <v>0</v>
      </c>
      <c r="L19" s="97">
        <f>IF(ISBLANK(F19),"",(IF(LEFT(F19,1)="-",1,0)+IF(LEFT(G19,1)="-",1,0)+IF(LEFT(H19,1)="-",1,0)+IF(LEFT(I19,1)="-",1,0)+IF(LEFT(J19,1)="-",1,0)))</f>
        <v>3</v>
      </c>
      <c r="M19" s="85">
        <f t="shared" si="0"/>
      </c>
      <c r="N19" s="86">
        <f t="shared" si="0"/>
        <v>1</v>
      </c>
      <c r="O19" s="49"/>
    </row>
    <row r="20" spans="1:15" ht="16.5" thickBot="1">
      <c r="A20" s="44"/>
      <c r="B20" s="46"/>
      <c r="C20" s="46"/>
      <c r="D20" s="46"/>
      <c r="E20" s="46"/>
      <c r="F20" s="46"/>
      <c r="G20" s="46"/>
      <c r="H20" s="46"/>
      <c r="I20" s="98" t="s">
        <v>187</v>
      </c>
      <c r="J20" s="99"/>
      <c r="K20" s="100">
        <f>IF(ISBLANK(D15),"",SUM(K15:K19))</f>
      </c>
      <c r="L20" s="100">
        <f>IF(ISBLANK(E15),"",SUM(L15:L19))</f>
      </c>
      <c r="M20" s="101">
        <f>IF(ISBLANK(F15),"",SUM(M15:M19))</f>
        <v>2</v>
      </c>
      <c r="N20" s="102">
        <f>IF(ISBLANK(F15),"",SUM(N15:N19))</f>
        <v>3</v>
      </c>
      <c r="O20" s="49"/>
    </row>
    <row r="21" spans="1:15" ht="15">
      <c r="A21" s="44"/>
      <c r="B21" s="103" t="s">
        <v>188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6"/>
    </row>
    <row r="22" spans="1:15" ht="15">
      <c r="A22" s="44"/>
      <c r="B22" s="52" t="s">
        <v>189</v>
      </c>
      <c r="C22" s="52"/>
      <c r="D22" s="52" t="s">
        <v>190</v>
      </c>
      <c r="E22" s="104"/>
      <c r="F22" s="52"/>
      <c r="G22" s="52" t="s">
        <v>191</v>
      </c>
      <c r="H22" s="104"/>
      <c r="I22" s="52"/>
      <c r="J22" s="105" t="s">
        <v>192</v>
      </c>
      <c r="K22" s="10"/>
      <c r="L22" s="46"/>
      <c r="M22" s="46"/>
      <c r="N22" s="46"/>
      <c r="O22" s="56"/>
    </row>
    <row r="23" spans="1:15" ht="16.5" thickBot="1">
      <c r="A23" s="44"/>
      <c r="B23" s="46"/>
      <c r="C23" s="46"/>
      <c r="D23" s="46"/>
      <c r="E23" s="46"/>
      <c r="F23" s="46"/>
      <c r="G23" s="46"/>
      <c r="H23" s="46"/>
      <c r="I23" s="46"/>
      <c r="J23" s="124" t="str">
        <f>IF(M20=3,C7,IF(N20=3,G7,""))</f>
        <v>TIP-70</v>
      </c>
      <c r="K23" s="124"/>
      <c r="L23" s="124"/>
      <c r="M23" s="124"/>
      <c r="N23" s="115"/>
      <c r="O23" s="49"/>
    </row>
    <row r="24" spans="1:15" ht="18">
      <c r="A24" s="106"/>
      <c r="B24" s="107"/>
      <c r="C24" s="107"/>
      <c r="D24" s="107"/>
      <c r="E24" s="107"/>
      <c r="F24" s="107"/>
      <c r="G24" s="107"/>
      <c r="H24" s="107"/>
      <c r="I24" s="107"/>
      <c r="J24" s="108"/>
      <c r="K24" s="108"/>
      <c r="L24" s="108"/>
      <c r="M24" s="108"/>
      <c r="N24" s="108"/>
      <c r="O24" s="109"/>
    </row>
    <row r="29" spans="1:15" ht="15.75">
      <c r="A29" s="44"/>
      <c r="B29" s="10"/>
      <c r="C29" s="45" t="s">
        <v>151</v>
      </c>
      <c r="D29" s="46"/>
      <c r="E29" s="46"/>
      <c r="F29" s="10"/>
      <c r="G29" s="47" t="s">
        <v>152</v>
      </c>
      <c r="H29" s="48"/>
      <c r="I29" s="128" t="s">
        <v>112</v>
      </c>
      <c r="J29" s="128"/>
      <c r="K29" s="128"/>
      <c r="L29" s="128"/>
      <c r="M29" s="128"/>
      <c r="N29" s="116"/>
      <c r="O29" s="49"/>
    </row>
    <row r="30" spans="1:15" ht="20.25">
      <c r="A30" s="44"/>
      <c r="B30" s="50"/>
      <c r="C30" s="51" t="s">
        <v>153</v>
      </c>
      <c r="D30" s="46"/>
      <c r="E30" s="46"/>
      <c r="F30" s="10"/>
      <c r="G30" s="47" t="s">
        <v>154</v>
      </c>
      <c r="H30" s="48"/>
      <c r="I30" s="128" t="s">
        <v>93</v>
      </c>
      <c r="J30" s="128"/>
      <c r="K30" s="128"/>
      <c r="L30" s="128"/>
      <c r="M30" s="128"/>
      <c r="N30" s="116"/>
      <c r="O30" s="49"/>
    </row>
    <row r="31" spans="1:15" ht="15">
      <c r="A31" s="44"/>
      <c r="B31" s="46"/>
      <c r="C31" s="52" t="s">
        <v>155</v>
      </c>
      <c r="D31" s="46"/>
      <c r="E31" s="46"/>
      <c r="F31" s="46"/>
      <c r="G31" s="47" t="s">
        <v>156</v>
      </c>
      <c r="H31" s="53"/>
      <c r="I31" s="129">
        <v>70</v>
      </c>
      <c r="J31" s="129"/>
      <c r="K31" s="129"/>
      <c r="L31" s="129"/>
      <c r="M31" s="129"/>
      <c r="N31" s="117"/>
      <c r="O31" s="49"/>
    </row>
    <row r="32" spans="1:15" ht="15.75">
      <c r="A32" s="44"/>
      <c r="B32" s="46"/>
      <c r="C32" s="46"/>
      <c r="D32" s="46"/>
      <c r="E32" s="46"/>
      <c r="F32" s="46"/>
      <c r="G32" s="47" t="s">
        <v>157</v>
      </c>
      <c r="H32" s="48"/>
      <c r="I32" s="118">
        <v>40481</v>
      </c>
      <c r="J32" s="118"/>
      <c r="K32" s="118"/>
      <c r="L32" s="54" t="s">
        <v>158</v>
      </c>
      <c r="M32" s="130" t="s">
        <v>200</v>
      </c>
      <c r="N32" s="119"/>
      <c r="O32" s="49"/>
    </row>
    <row r="33" spans="1:15" ht="15">
      <c r="A33" s="44"/>
      <c r="B33" s="10"/>
      <c r="C33" s="55" t="s">
        <v>160</v>
      </c>
      <c r="D33" s="46"/>
      <c r="E33" s="46"/>
      <c r="F33" s="46"/>
      <c r="G33" s="55" t="s">
        <v>160</v>
      </c>
      <c r="H33" s="46"/>
      <c r="I33" s="46"/>
      <c r="J33" s="46"/>
      <c r="K33" s="46"/>
      <c r="L33" s="46"/>
      <c r="M33" s="46"/>
      <c r="N33" s="46"/>
      <c r="O33" s="56"/>
    </row>
    <row r="34" spans="1:15" ht="15.75">
      <c r="A34" s="49"/>
      <c r="B34" s="58" t="s">
        <v>161</v>
      </c>
      <c r="C34" s="125" t="s">
        <v>93</v>
      </c>
      <c r="D34" s="126"/>
      <c r="E34" s="59"/>
      <c r="F34" s="60" t="s">
        <v>162</v>
      </c>
      <c r="G34" s="125" t="s">
        <v>103</v>
      </c>
      <c r="H34" s="127"/>
      <c r="I34" s="127"/>
      <c r="J34" s="127"/>
      <c r="K34" s="127"/>
      <c r="L34" s="127"/>
      <c r="M34" s="127"/>
      <c r="N34" s="126"/>
      <c r="O34" s="49"/>
    </row>
    <row r="35" spans="1:15" ht="15">
      <c r="A35" s="49"/>
      <c r="B35" s="61" t="s">
        <v>163</v>
      </c>
      <c r="C35" s="121" t="s">
        <v>255</v>
      </c>
      <c r="D35" s="122"/>
      <c r="E35" s="62"/>
      <c r="F35" s="63" t="s">
        <v>165</v>
      </c>
      <c r="G35" s="121" t="s">
        <v>256</v>
      </c>
      <c r="H35" s="123"/>
      <c r="I35" s="123"/>
      <c r="J35" s="123"/>
      <c r="K35" s="123"/>
      <c r="L35" s="123"/>
      <c r="M35" s="123"/>
      <c r="N35" s="122"/>
      <c r="O35" s="49"/>
    </row>
    <row r="36" spans="1:15" ht="15">
      <c r="A36" s="49"/>
      <c r="B36" s="64" t="s">
        <v>167</v>
      </c>
      <c r="C36" s="121" t="s">
        <v>257</v>
      </c>
      <c r="D36" s="122"/>
      <c r="E36" s="62"/>
      <c r="F36" s="65" t="s">
        <v>169</v>
      </c>
      <c r="G36" s="121" t="s">
        <v>258</v>
      </c>
      <c r="H36" s="123"/>
      <c r="I36" s="123"/>
      <c r="J36" s="123"/>
      <c r="K36" s="123"/>
      <c r="L36" s="123"/>
      <c r="M36" s="123"/>
      <c r="N36" s="122"/>
      <c r="O36" s="49"/>
    </row>
    <row r="37" spans="1:15" ht="15">
      <c r="A37" s="44"/>
      <c r="B37" s="66" t="s">
        <v>171</v>
      </c>
      <c r="C37" s="67"/>
      <c r="D37" s="68"/>
      <c r="E37" s="69"/>
      <c r="F37" s="66" t="s">
        <v>171</v>
      </c>
      <c r="G37" s="70"/>
      <c r="H37" s="70"/>
      <c r="I37" s="70"/>
      <c r="J37" s="70"/>
      <c r="K37" s="70"/>
      <c r="L37" s="70"/>
      <c r="M37" s="70"/>
      <c r="N37" s="70"/>
      <c r="O37" s="56"/>
    </row>
    <row r="38" spans="1:15" ht="15">
      <c r="A38" s="49"/>
      <c r="B38" s="61"/>
      <c r="C38" s="121" t="s">
        <v>255</v>
      </c>
      <c r="D38" s="122"/>
      <c r="E38" s="62"/>
      <c r="F38" s="63"/>
      <c r="G38" s="121" t="s">
        <v>256</v>
      </c>
      <c r="H38" s="123"/>
      <c r="I38" s="123"/>
      <c r="J38" s="123"/>
      <c r="K38" s="123"/>
      <c r="L38" s="123"/>
      <c r="M38" s="123"/>
      <c r="N38" s="122"/>
      <c r="O38" s="49"/>
    </row>
    <row r="39" spans="1:15" ht="15">
      <c r="A39" s="49"/>
      <c r="B39" s="71"/>
      <c r="C39" s="121" t="s">
        <v>257</v>
      </c>
      <c r="D39" s="122"/>
      <c r="E39" s="62"/>
      <c r="F39" s="72"/>
      <c r="G39" s="121" t="s">
        <v>258</v>
      </c>
      <c r="H39" s="123"/>
      <c r="I39" s="123"/>
      <c r="J39" s="123"/>
      <c r="K39" s="123"/>
      <c r="L39" s="123"/>
      <c r="M39" s="123"/>
      <c r="N39" s="122"/>
      <c r="O39" s="49"/>
    </row>
    <row r="40" spans="1:15" ht="15.75">
      <c r="A40" s="44"/>
      <c r="B40" s="46"/>
      <c r="C40" s="46"/>
      <c r="D40" s="46"/>
      <c r="E40" s="46"/>
      <c r="F40" s="55" t="s">
        <v>172</v>
      </c>
      <c r="G40" s="73"/>
      <c r="H40" s="73"/>
      <c r="I40" s="73"/>
      <c r="J40" s="46"/>
      <c r="K40" s="46"/>
      <c r="L40" s="46"/>
      <c r="M40" s="74"/>
      <c r="N40" s="10"/>
      <c r="O40" s="56"/>
    </row>
    <row r="41" spans="1:15" ht="15">
      <c r="A41" s="44"/>
      <c r="B41" s="45" t="s">
        <v>173</v>
      </c>
      <c r="C41" s="46"/>
      <c r="D41" s="46"/>
      <c r="E41" s="46"/>
      <c r="F41" s="75" t="s">
        <v>174</v>
      </c>
      <c r="G41" s="75" t="s">
        <v>175</v>
      </c>
      <c r="H41" s="75" t="s">
        <v>176</v>
      </c>
      <c r="I41" s="75" t="s">
        <v>177</v>
      </c>
      <c r="J41" s="75" t="s">
        <v>178</v>
      </c>
      <c r="K41" s="76" t="s">
        <v>179</v>
      </c>
      <c r="L41" s="77"/>
      <c r="M41" s="78" t="s">
        <v>180</v>
      </c>
      <c r="N41" s="78" t="s">
        <v>181</v>
      </c>
      <c r="O41" s="49"/>
    </row>
    <row r="42" spans="1:15" ht="15">
      <c r="A42" s="49"/>
      <c r="B42" s="79" t="s">
        <v>182</v>
      </c>
      <c r="C42" s="80" t="str">
        <f>IF(C35&gt;"",C35&amp;" - "&amp;G35,"")</f>
        <v>Gabriel Zewi - Osmo Ruskelin</v>
      </c>
      <c r="D42" s="80"/>
      <c r="E42" s="81"/>
      <c r="F42" s="82">
        <v>-10</v>
      </c>
      <c r="G42" s="82">
        <v>7</v>
      </c>
      <c r="H42" s="82">
        <v>9</v>
      </c>
      <c r="I42" s="82">
        <v>9</v>
      </c>
      <c r="J42" s="82"/>
      <c r="K42" s="83">
        <f>IF(ISBLANK(F42),"",COUNTIF(F42:J42,"&gt;=0"))</f>
        <v>3</v>
      </c>
      <c r="L42" s="84">
        <f>IF(ISBLANK(F42),"",(IF(LEFT(F42,1)="-",1,0)+IF(LEFT(G42,1)="-",1,0)+IF(LEFT(H42,1)="-",1,0)+IF(LEFT(I42,1)="-",1,0)+IF(LEFT(J42,1)="-",1,0)))</f>
        <v>1</v>
      </c>
      <c r="M42" s="85">
        <f aca="true" t="shared" si="1" ref="M42:N46">IF(K42=3,1,"")</f>
        <v>1</v>
      </c>
      <c r="N42" s="86">
        <f t="shared" si="1"/>
      </c>
      <c r="O42" s="49"/>
    </row>
    <row r="43" spans="1:15" ht="15">
      <c r="A43" s="49"/>
      <c r="B43" s="79" t="s">
        <v>183</v>
      </c>
      <c r="C43" s="80" t="str">
        <f>IF(C36&gt;"",C36&amp;" - "&amp;G36,"")</f>
        <v>Erkki Reinikainen - Nils Nylund</v>
      </c>
      <c r="D43" s="87"/>
      <c r="E43" s="81"/>
      <c r="F43" s="88">
        <v>-5</v>
      </c>
      <c r="G43" s="82">
        <v>9</v>
      </c>
      <c r="H43" s="82">
        <v>14</v>
      </c>
      <c r="I43" s="82">
        <v>10</v>
      </c>
      <c r="J43" s="82"/>
      <c r="K43" s="83">
        <f>IF(ISBLANK(F43),"",COUNTIF(F43:J43,"&gt;=0"))</f>
        <v>3</v>
      </c>
      <c r="L43" s="84">
        <f>IF(ISBLANK(F43),"",(IF(LEFT(F43,1)="-",1,0)+IF(LEFT(G43,1)="-",1,0)+IF(LEFT(H43,1)="-",1,0)+IF(LEFT(I43,1)="-",1,0)+IF(LEFT(J43,1)="-",1,0)))</f>
        <v>1</v>
      </c>
      <c r="M43" s="85">
        <f t="shared" si="1"/>
        <v>1</v>
      </c>
      <c r="N43" s="86">
        <f t="shared" si="1"/>
      </c>
      <c r="O43" s="49"/>
    </row>
    <row r="44" spans="1:15" ht="15">
      <c r="A44" s="49"/>
      <c r="B44" s="89" t="s">
        <v>184</v>
      </c>
      <c r="C44" s="90" t="str">
        <f>IF(C38&gt;"",C38&amp;" / "&amp;C39,"")</f>
        <v>Gabriel Zewi / Erkki Reinikainen</v>
      </c>
      <c r="D44" s="91" t="str">
        <f>IF(G38&gt;"",G38&amp;" / "&amp;G39,"")</f>
        <v>Osmo Ruskelin / Nils Nylund</v>
      </c>
      <c r="E44" s="92"/>
      <c r="F44" s="93">
        <v>8</v>
      </c>
      <c r="G44" s="94">
        <v>10</v>
      </c>
      <c r="H44" s="95">
        <v>2</v>
      </c>
      <c r="I44" s="95"/>
      <c r="J44" s="95"/>
      <c r="K44" s="83">
        <f>IF(ISBLANK(F44),"",COUNTIF(F44:J44,"&gt;=0"))</f>
        <v>3</v>
      </c>
      <c r="L44" s="84">
        <f>IF(ISBLANK(F44),"",(IF(LEFT(F44,1)="-",1,0)+IF(LEFT(G44,1)="-",1,0)+IF(LEFT(H44,1)="-",1,0)+IF(LEFT(I44,1)="-",1,0)+IF(LEFT(J44,1)="-",1,0)))</f>
        <v>0</v>
      </c>
      <c r="M44" s="85">
        <f t="shared" si="1"/>
        <v>1</v>
      </c>
      <c r="N44" s="86">
        <f t="shared" si="1"/>
      </c>
      <c r="O44" s="49"/>
    </row>
    <row r="45" spans="1:15" ht="15">
      <c r="A45" s="49"/>
      <c r="B45" s="79" t="s">
        <v>185</v>
      </c>
      <c r="C45" s="80" t="str">
        <f>IF(+C35&gt;"",C35&amp;" - "&amp;G36,"")</f>
        <v>Gabriel Zewi - Nils Nylund</v>
      </c>
      <c r="D45" s="87"/>
      <c r="E45" s="81"/>
      <c r="F45" s="96"/>
      <c r="G45" s="82"/>
      <c r="H45" s="82"/>
      <c r="I45" s="82"/>
      <c r="J45" s="82"/>
      <c r="K45" s="83">
        <f>IF(ISBLANK(F45),"",COUNTIF(F45:J45,"&gt;=0"))</f>
      </c>
      <c r="L45" s="84">
        <f>IF(ISBLANK(F45),"",(IF(LEFT(F45,1)="-",1,0)+IF(LEFT(G45,1)="-",1,0)+IF(LEFT(H45,1)="-",1,0)+IF(LEFT(I45,1)="-",1,0)+IF(LEFT(J45,1)="-",1,0)))</f>
      </c>
      <c r="M45" s="85">
        <f t="shared" si="1"/>
      </c>
      <c r="N45" s="86">
        <f t="shared" si="1"/>
      </c>
      <c r="O45" s="49"/>
    </row>
    <row r="46" spans="1:15" ht="15.75" thickBot="1">
      <c r="A46" s="49"/>
      <c r="B46" s="79" t="s">
        <v>186</v>
      </c>
      <c r="C46" s="80" t="str">
        <f>IF(+C36&gt;"",C36&amp;" - "&amp;G35,"")</f>
        <v>Erkki Reinikainen - Osmo Ruskelin</v>
      </c>
      <c r="D46" s="87"/>
      <c r="E46" s="81"/>
      <c r="F46" s="82"/>
      <c r="G46" s="82"/>
      <c r="H46" s="82"/>
      <c r="I46" s="82"/>
      <c r="J46" s="82"/>
      <c r="K46" s="83">
        <f>IF(ISBLANK(F46),"",COUNTIF(F46:J46,"&gt;=0"))</f>
      </c>
      <c r="L46" s="97">
        <f>IF(ISBLANK(F46),"",(IF(LEFT(F46,1)="-",1,0)+IF(LEFT(G46,1)="-",1,0)+IF(LEFT(H46,1)="-",1,0)+IF(LEFT(I46,1)="-",1,0)+IF(LEFT(J46,1)="-",1,0)))</f>
      </c>
      <c r="M46" s="85">
        <f t="shared" si="1"/>
      </c>
      <c r="N46" s="86">
        <f t="shared" si="1"/>
      </c>
      <c r="O46" s="49"/>
    </row>
    <row r="47" spans="1:15" ht="16.5" thickBot="1">
      <c r="A47" s="44"/>
      <c r="B47" s="46"/>
      <c r="C47" s="46"/>
      <c r="D47" s="46"/>
      <c r="E47" s="46"/>
      <c r="F47" s="46"/>
      <c r="G47" s="46"/>
      <c r="H47" s="46"/>
      <c r="I47" s="98" t="s">
        <v>187</v>
      </c>
      <c r="J47" s="99"/>
      <c r="K47" s="100">
        <f>IF(ISBLANK(D42),"",SUM(K42:K46))</f>
      </c>
      <c r="L47" s="100">
        <f>IF(ISBLANK(E42),"",SUM(L42:L46))</f>
      </c>
      <c r="M47" s="101">
        <f>IF(ISBLANK(F42),"",SUM(M42:M46))</f>
        <v>3</v>
      </c>
      <c r="N47" s="102">
        <f>IF(ISBLANK(F42),"",SUM(N42:N46))</f>
        <v>0</v>
      </c>
      <c r="O47" s="49"/>
    </row>
    <row r="48" spans="1:15" ht="15">
      <c r="A48" s="44"/>
      <c r="B48" s="103" t="s">
        <v>188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56"/>
    </row>
    <row r="49" spans="1:15" ht="15">
      <c r="A49" s="44"/>
      <c r="B49" s="52" t="s">
        <v>189</v>
      </c>
      <c r="C49" s="52"/>
      <c r="D49" s="52" t="s">
        <v>190</v>
      </c>
      <c r="E49" s="104"/>
      <c r="F49" s="52"/>
      <c r="G49" s="52" t="s">
        <v>191</v>
      </c>
      <c r="H49" s="104"/>
      <c r="I49" s="52"/>
      <c r="J49" s="105" t="s">
        <v>192</v>
      </c>
      <c r="K49" s="10"/>
      <c r="L49" s="46"/>
      <c r="M49" s="46"/>
      <c r="N49" s="46"/>
      <c r="O49" s="56"/>
    </row>
    <row r="50" spans="1:15" ht="16.5" thickBot="1">
      <c r="A50" s="44"/>
      <c r="B50" s="46"/>
      <c r="C50" s="46"/>
      <c r="D50" s="46"/>
      <c r="E50" s="46"/>
      <c r="F50" s="46"/>
      <c r="G50" s="46"/>
      <c r="H50" s="46"/>
      <c r="I50" s="46"/>
      <c r="J50" s="124" t="str">
        <f>IF(M47=3,C34,IF(N47=3,G34,""))</f>
        <v>BK</v>
      </c>
      <c r="K50" s="124"/>
      <c r="L50" s="124"/>
      <c r="M50" s="124"/>
      <c r="N50" s="115"/>
      <c r="O50" s="49"/>
    </row>
    <row r="51" spans="1:15" ht="18">
      <c r="A51" s="106"/>
      <c r="B51" s="107"/>
      <c r="C51" s="107"/>
      <c r="D51" s="107"/>
      <c r="E51" s="107"/>
      <c r="F51" s="107"/>
      <c r="G51" s="107"/>
      <c r="H51" s="107"/>
      <c r="I51" s="107"/>
      <c r="J51" s="108"/>
      <c r="K51" s="108"/>
      <c r="L51" s="108"/>
      <c r="M51" s="108"/>
      <c r="N51" s="108"/>
      <c r="O51" s="109"/>
    </row>
    <row r="55" spans="1:15" ht="15.75">
      <c r="A55" s="44"/>
      <c r="B55" s="10"/>
      <c r="C55" s="45" t="s">
        <v>151</v>
      </c>
      <c r="D55" s="46"/>
      <c r="E55" s="46"/>
      <c r="F55" s="10"/>
      <c r="G55" s="47" t="s">
        <v>152</v>
      </c>
      <c r="H55" s="48"/>
      <c r="I55" s="128" t="s">
        <v>112</v>
      </c>
      <c r="J55" s="128"/>
      <c r="K55" s="128"/>
      <c r="L55" s="128"/>
      <c r="M55" s="128"/>
      <c r="N55" s="116"/>
      <c r="O55" s="49"/>
    </row>
    <row r="56" spans="1:15" ht="20.25">
      <c r="A56" s="44"/>
      <c r="B56" s="50"/>
      <c r="C56" s="51" t="s">
        <v>153</v>
      </c>
      <c r="D56" s="46"/>
      <c r="E56" s="46"/>
      <c r="F56" s="10"/>
      <c r="G56" s="47" t="s">
        <v>154</v>
      </c>
      <c r="H56" s="48"/>
      <c r="I56" s="128" t="s">
        <v>93</v>
      </c>
      <c r="J56" s="128"/>
      <c r="K56" s="128"/>
      <c r="L56" s="128"/>
      <c r="M56" s="128"/>
      <c r="N56" s="116"/>
      <c r="O56" s="49"/>
    </row>
    <row r="57" spans="1:15" ht="15">
      <c r="A57" s="44"/>
      <c r="B57" s="46"/>
      <c r="C57" s="52" t="s">
        <v>155</v>
      </c>
      <c r="D57" s="46"/>
      <c r="E57" s="46"/>
      <c r="F57" s="46"/>
      <c r="G57" s="47" t="s">
        <v>156</v>
      </c>
      <c r="H57" s="53"/>
      <c r="I57" s="129">
        <v>70</v>
      </c>
      <c r="J57" s="129"/>
      <c r="K57" s="129"/>
      <c r="L57" s="129"/>
      <c r="M57" s="129"/>
      <c r="N57" s="117"/>
      <c r="O57" s="49"/>
    </row>
    <row r="58" spans="1:15" ht="15.75">
      <c r="A58" s="44"/>
      <c r="B58" s="46"/>
      <c r="C58" s="46"/>
      <c r="D58" s="46"/>
      <c r="E58" s="46"/>
      <c r="F58" s="46"/>
      <c r="G58" s="47" t="s">
        <v>157</v>
      </c>
      <c r="H58" s="48"/>
      <c r="I58" s="118">
        <v>40481</v>
      </c>
      <c r="J58" s="118"/>
      <c r="K58" s="118"/>
      <c r="L58" s="54" t="s">
        <v>158</v>
      </c>
      <c r="M58" s="130" t="s">
        <v>200</v>
      </c>
      <c r="N58" s="119"/>
      <c r="O58" s="49"/>
    </row>
    <row r="59" spans="1:15" ht="15">
      <c r="A59" s="44"/>
      <c r="B59" s="10"/>
      <c r="C59" s="55" t="s">
        <v>160</v>
      </c>
      <c r="D59" s="46"/>
      <c r="E59" s="46"/>
      <c r="F59" s="46"/>
      <c r="G59" s="55" t="s">
        <v>160</v>
      </c>
      <c r="H59" s="46"/>
      <c r="I59" s="46"/>
      <c r="J59" s="46"/>
      <c r="K59" s="46"/>
      <c r="L59" s="46"/>
      <c r="M59" s="46"/>
      <c r="N59" s="46"/>
      <c r="O59" s="56"/>
    </row>
    <row r="60" spans="1:15" ht="15.75">
      <c r="A60" s="49"/>
      <c r="B60" s="58" t="s">
        <v>161</v>
      </c>
      <c r="C60" s="125" t="s">
        <v>128</v>
      </c>
      <c r="D60" s="126"/>
      <c r="E60" s="59"/>
      <c r="F60" s="60" t="s">
        <v>162</v>
      </c>
      <c r="G60" s="125" t="s">
        <v>46</v>
      </c>
      <c r="H60" s="127"/>
      <c r="I60" s="127"/>
      <c r="J60" s="127"/>
      <c r="K60" s="127"/>
      <c r="L60" s="127"/>
      <c r="M60" s="127"/>
      <c r="N60" s="126"/>
      <c r="O60" s="49"/>
    </row>
    <row r="61" spans="1:15" ht="15">
      <c r="A61" s="49"/>
      <c r="B61" s="61" t="s">
        <v>163</v>
      </c>
      <c r="C61" s="121" t="s">
        <v>259</v>
      </c>
      <c r="D61" s="122"/>
      <c r="E61" s="62"/>
      <c r="F61" s="63" t="s">
        <v>165</v>
      </c>
      <c r="G61" s="121" t="s">
        <v>260</v>
      </c>
      <c r="H61" s="123"/>
      <c r="I61" s="123"/>
      <c r="J61" s="123"/>
      <c r="K61" s="123"/>
      <c r="L61" s="123"/>
      <c r="M61" s="123"/>
      <c r="N61" s="122"/>
      <c r="O61" s="49"/>
    </row>
    <row r="62" spans="1:15" ht="15">
      <c r="A62" s="49"/>
      <c r="B62" s="64" t="s">
        <v>167</v>
      </c>
      <c r="C62" s="121" t="s">
        <v>261</v>
      </c>
      <c r="D62" s="122"/>
      <c r="E62" s="62"/>
      <c r="F62" s="65" t="s">
        <v>169</v>
      </c>
      <c r="G62" s="121" t="s">
        <v>262</v>
      </c>
      <c r="H62" s="123"/>
      <c r="I62" s="123"/>
      <c r="J62" s="123"/>
      <c r="K62" s="123"/>
      <c r="L62" s="123"/>
      <c r="M62" s="123"/>
      <c r="N62" s="122"/>
      <c r="O62" s="49"/>
    </row>
    <row r="63" spans="1:15" ht="15">
      <c r="A63" s="44"/>
      <c r="B63" s="66" t="s">
        <v>171</v>
      </c>
      <c r="C63" s="67"/>
      <c r="D63" s="68"/>
      <c r="E63" s="69"/>
      <c r="F63" s="66" t="s">
        <v>171</v>
      </c>
      <c r="G63" s="70"/>
      <c r="H63" s="70"/>
      <c r="I63" s="70"/>
      <c r="J63" s="70"/>
      <c r="K63" s="70"/>
      <c r="L63" s="70"/>
      <c r="M63" s="70"/>
      <c r="N63" s="70"/>
      <c r="O63" s="56"/>
    </row>
    <row r="64" spans="1:15" ht="15">
      <c r="A64" s="49"/>
      <c r="B64" s="61"/>
      <c r="C64" s="121" t="s">
        <v>259</v>
      </c>
      <c r="D64" s="122"/>
      <c r="E64" s="62"/>
      <c r="F64" s="63"/>
      <c r="G64" s="121" t="s">
        <v>260</v>
      </c>
      <c r="H64" s="123"/>
      <c r="I64" s="123"/>
      <c r="J64" s="123"/>
      <c r="K64" s="123"/>
      <c r="L64" s="123"/>
      <c r="M64" s="123"/>
      <c r="N64" s="122"/>
      <c r="O64" s="49"/>
    </row>
    <row r="65" spans="1:15" ht="15">
      <c r="A65" s="49"/>
      <c r="B65" s="71"/>
      <c r="C65" s="121" t="s">
        <v>261</v>
      </c>
      <c r="D65" s="122"/>
      <c r="E65" s="62"/>
      <c r="F65" s="72"/>
      <c r="G65" s="121" t="s">
        <v>262</v>
      </c>
      <c r="H65" s="123"/>
      <c r="I65" s="123"/>
      <c r="J65" s="123"/>
      <c r="K65" s="123"/>
      <c r="L65" s="123"/>
      <c r="M65" s="123"/>
      <c r="N65" s="122"/>
      <c r="O65" s="49"/>
    </row>
    <row r="66" spans="1:15" ht="15.75">
      <c r="A66" s="44"/>
      <c r="B66" s="46"/>
      <c r="C66" s="46"/>
      <c r="D66" s="46"/>
      <c r="E66" s="46"/>
      <c r="F66" s="55" t="s">
        <v>172</v>
      </c>
      <c r="G66" s="73"/>
      <c r="H66" s="73"/>
      <c r="I66" s="73"/>
      <c r="J66" s="46"/>
      <c r="K66" s="46"/>
      <c r="L66" s="46"/>
      <c r="M66" s="74"/>
      <c r="N66" s="10"/>
      <c r="O66" s="56"/>
    </row>
    <row r="67" spans="1:15" ht="15">
      <c r="A67" s="44"/>
      <c r="B67" s="45" t="s">
        <v>173</v>
      </c>
      <c r="C67" s="46"/>
      <c r="D67" s="46"/>
      <c r="E67" s="46"/>
      <c r="F67" s="75" t="s">
        <v>174</v>
      </c>
      <c r="G67" s="75" t="s">
        <v>175</v>
      </c>
      <c r="H67" s="75" t="s">
        <v>176</v>
      </c>
      <c r="I67" s="75" t="s">
        <v>177</v>
      </c>
      <c r="J67" s="75" t="s">
        <v>178</v>
      </c>
      <c r="K67" s="76" t="s">
        <v>179</v>
      </c>
      <c r="L67" s="77"/>
      <c r="M67" s="78" t="s">
        <v>180</v>
      </c>
      <c r="N67" s="78" t="s">
        <v>181</v>
      </c>
      <c r="O67" s="49"/>
    </row>
    <row r="68" spans="1:15" ht="15">
      <c r="A68" s="49"/>
      <c r="B68" s="79" t="s">
        <v>182</v>
      </c>
      <c r="C68" s="80" t="str">
        <f>IF(C61&gt;"",C61&amp;" - "&amp;G61,"")</f>
        <v>Pentti Vihervaara - Pekka Lappalainen</v>
      </c>
      <c r="D68" s="80"/>
      <c r="E68" s="81"/>
      <c r="F68" s="82">
        <v>1</v>
      </c>
      <c r="G68" s="82">
        <v>9</v>
      </c>
      <c r="H68" s="82">
        <v>5</v>
      </c>
      <c r="I68" s="82"/>
      <c r="J68" s="82"/>
      <c r="K68" s="83">
        <f>IF(ISBLANK(F68),"",COUNTIF(F68:J68,"&gt;=0"))</f>
        <v>3</v>
      </c>
      <c r="L68" s="84">
        <f>IF(ISBLANK(F68),"",(IF(LEFT(F68,1)="-",1,0)+IF(LEFT(G68,1)="-",1,0)+IF(LEFT(H68,1)="-",1,0)+IF(LEFT(I68,1)="-",1,0)+IF(LEFT(J68,1)="-",1,0)))</f>
        <v>0</v>
      </c>
      <c r="M68" s="85">
        <f aca="true" t="shared" si="2" ref="M68:N72">IF(K68=3,1,"")</f>
        <v>1</v>
      </c>
      <c r="N68" s="86">
        <f t="shared" si="2"/>
      </c>
      <c r="O68" s="49"/>
    </row>
    <row r="69" spans="1:15" ht="15">
      <c r="A69" s="49"/>
      <c r="B69" s="79" t="s">
        <v>183</v>
      </c>
      <c r="C69" s="80" t="str">
        <f>IF(C62&gt;"",C62&amp;" - "&amp;G62,"")</f>
        <v>Kaj Blomfelt - Pauli Ukkonen</v>
      </c>
      <c r="D69" s="87"/>
      <c r="E69" s="81"/>
      <c r="F69" s="88">
        <v>6</v>
      </c>
      <c r="G69" s="82">
        <v>-8</v>
      </c>
      <c r="H69" s="82">
        <v>4</v>
      </c>
      <c r="I69" s="82">
        <v>8</v>
      </c>
      <c r="J69" s="82"/>
      <c r="K69" s="83">
        <f>IF(ISBLANK(F69),"",COUNTIF(F69:J69,"&gt;=0"))</f>
        <v>3</v>
      </c>
      <c r="L69" s="84">
        <f>IF(ISBLANK(F69),"",(IF(LEFT(F69,1)="-",1,0)+IF(LEFT(G69,1)="-",1,0)+IF(LEFT(H69,1)="-",1,0)+IF(LEFT(I69,1)="-",1,0)+IF(LEFT(J69,1)="-",1,0)))</f>
        <v>1</v>
      </c>
      <c r="M69" s="85">
        <f t="shared" si="2"/>
        <v>1</v>
      </c>
      <c r="N69" s="86">
        <f t="shared" si="2"/>
      </c>
      <c r="O69" s="49"/>
    </row>
    <row r="70" spans="1:15" ht="15">
      <c r="A70" s="49"/>
      <c r="B70" s="89" t="s">
        <v>184</v>
      </c>
      <c r="C70" s="90" t="str">
        <f>IF(C64&gt;"",C64&amp;" / "&amp;C65,"")</f>
        <v>Pentti Vihervaara / Kaj Blomfelt</v>
      </c>
      <c r="D70" s="91" t="str">
        <f>IF(G64&gt;"",G64&amp;" / "&amp;G65,"")</f>
        <v>Pekka Lappalainen / Pauli Ukkonen</v>
      </c>
      <c r="E70" s="92"/>
      <c r="F70" s="93">
        <v>10</v>
      </c>
      <c r="G70" s="94">
        <v>5</v>
      </c>
      <c r="H70" s="95">
        <v>9</v>
      </c>
      <c r="I70" s="95"/>
      <c r="J70" s="95"/>
      <c r="K70" s="83">
        <f>IF(ISBLANK(F70),"",COUNTIF(F70:J70,"&gt;=0"))</f>
        <v>3</v>
      </c>
      <c r="L70" s="84">
        <f>IF(ISBLANK(F70),"",(IF(LEFT(F70,1)="-",1,0)+IF(LEFT(G70,1)="-",1,0)+IF(LEFT(H70,1)="-",1,0)+IF(LEFT(I70,1)="-",1,0)+IF(LEFT(J70,1)="-",1,0)))</f>
        <v>0</v>
      </c>
      <c r="M70" s="85">
        <f t="shared" si="2"/>
        <v>1</v>
      </c>
      <c r="N70" s="86">
        <f t="shared" si="2"/>
      </c>
      <c r="O70" s="49"/>
    </row>
    <row r="71" spans="1:15" ht="15">
      <c r="A71" s="49"/>
      <c r="B71" s="79" t="s">
        <v>185</v>
      </c>
      <c r="C71" s="80" t="str">
        <f>IF(+C61&gt;"",C61&amp;" - "&amp;G62,"")</f>
        <v>Pentti Vihervaara - Pauli Ukkonen</v>
      </c>
      <c r="D71" s="87"/>
      <c r="E71" s="81"/>
      <c r="F71" s="96"/>
      <c r="G71" s="82"/>
      <c r="H71" s="82"/>
      <c r="I71" s="82"/>
      <c r="J71" s="82"/>
      <c r="K71" s="83">
        <f>IF(ISBLANK(F71),"",COUNTIF(F71:J71,"&gt;=0"))</f>
      </c>
      <c r="L71" s="84">
        <f>IF(ISBLANK(F71),"",(IF(LEFT(F71,1)="-",1,0)+IF(LEFT(G71,1)="-",1,0)+IF(LEFT(H71,1)="-",1,0)+IF(LEFT(I71,1)="-",1,0)+IF(LEFT(J71,1)="-",1,0)))</f>
      </c>
      <c r="M71" s="85">
        <f t="shared" si="2"/>
      </c>
      <c r="N71" s="86">
        <f t="shared" si="2"/>
      </c>
      <c r="O71" s="49"/>
    </row>
    <row r="72" spans="1:15" ht="15.75" thickBot="1">
      <c r="A72" s="49"/>
      <c r="B72" s="79" t="s">
        <v>186</v>
      </c>
      <c r="C72" s="80" t="str">
        <f>IF(+C62&gt;"",C62&amp;" - "&amp;G61,"")</f>
        <v>Kaj Blomfelt - Pekka Lappalainen</v>
      </c>
      <c r="D72" s="87"/>
      <c r="E72" s="81"/>
      <c r="F72" s="82"/>
      <c r="G72" s="82"/>
      <c r="H72" s="82"/>
      <c r="I72" s="82"/>
      <c r="J72" s="82"/>
      <c r="K72" s="83">
        <f>IF(ISBLANK(F72),"",COUNTIF(F72:J72,"&gt;=0"))</f>
      </c>
      <c r="L72" s="97">
        <f>IF(ISBLANK(F72),"",(IF(LEFT(F72,1)="-",1,0)+IF(LEFT(G72,1)="-",1,0)+IF(LEFT(H72,1)="-",1,0)+IF(LEFT(I72,1)="-",1,0)+IF(LEFT(J72,1)="-",1,0)))</f>
      </c>
      <c r="M72" s="85">
        <f t="shared" si="2"/>
      </c>
      <c r="N72" s="86">
        <f t="shared" si="2"/>
      </c>
      <c r="O72" s="49"/>
    </row>
    <row r="73" spans="1:15" ht="16.5" thickBot="1">
      <c r="A73" s="44"/>
      <c r="B73" s="46"/>
      <c r="C73" s="46"/>
      <c r="D73" s="46"/>
      <c r="E73" s="46"/>
      <c r="F73" s="46"/>
      <c r="G73" s="46"/>
      <c r="H73" s="46"/>
      <c r="I73" s="98" t="s">
        <v>187</v>
      </c>
      <c r="J73" s="99"/>
      <c r="K73" s="100">
        <f>IF(ISBLANK(D68),"",SUM(K68:K72))</f>
      </c>
      <c r="L73" s="100">
        <f>IF(ISBLANK(E68),"",SUM(L68:L72))</f>
      </c>
      <c r="M73" s="101">
        <f>IF(ISBLANK(F68),"",SUM(M68:M72))</f>
        <v>3</v>
      </c>
      <c r="N73" s="102">
        <f>IF(ISBLANK(F68),"",SUM(N68:N72))</f>
        <v>0</v>
      </c>
      <c r="O73" s="49"/>
    </row>
    <row r="74" spans="1:15" ht="15">
      <c r="A74" s="44"/>
      <c r="B74" s="103" t="s">
        <v>188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56"/>
    </row>
    <row r="75" spans="1:15" ht="15">
      <c r="A75" s="44"/>
      <c r="B75" s="52" t="s">
        <v>189</v>
      </c>
      <c r="C75" s="52"/>
      <c r="D75" s="52" t="s">
        <v>190</v>
      </c>
      <c r="E75" s="104"/>
      <c r="F75" s="52"/>
      <c r="G75" s="52" t="s">
        <v>191</v>
      </c>
      <c r="H75" s="104"/>
      <c r="I75" s="52"/>
      <c r="J75" s="105" t="s">
        <v>192</v>
      </c>
      <c r="K75" s="10"/>
      <c r="L75" s="46"/>
      <c r="M75" s="46"/>
      <c r="N75" s="46"/>
      <c r="O75" s="56"/>
    </row>
    <row r="76" spans="1:15" ht="16.5" thickBot="1">
      <c r="A76" s="44"/>
      <c r="B76" s="46"/>
      <c r="C76" s="46"/>
      <c r="D76" s="46"/>
      <c r="E76" s="46"/>
      <c r="F76" s="46"/>
      <c r="G76" s="46"/>
      <c r="H76" s="46"/>
      <c r="I76" s="46"/>
      <c r="J76" s="124" t="str">
        <f>IF(M73=3,C60,IF(N73=3,G60,""))</f>
        <v>Maraton</v>
      </c>
      <c r="K76" s="124"/>
      <c r="L76" s="124"/>
      <c r="M76" s="124"/>
      <c r="N76" s="115"/>
      <c r="O76" s="49"/>
    </row>
    <row r="77" spans="1:15" ht="18">
      <c r="A77" s="106"/>
      <c r="B77" s="107"/>
      <c r="C77" s="107"/>
      <c r="D77" s="107"/>
      <c r="E77" s="107"/>
      <c r="F77" s="107"/>
      <c r="G77" s="107"/>
      <c r="H77" s="107"/>
      <c r="I77" s="107"/>
      <c r="J77" s="108"/>
      <c r="K77" s="108"/>
      <c r="L77" s="108"/>
      <c r="M77" s="108"/>
      <c r="N77" s="108"/>
      <c r="O77" s="109"/>
    </row>
    <row r="82" spans="1:15" ht="15.75">
      <c r="A82" s="44"/>
      <c r="B82" s="10"/>
      <c r="C82" s="45" t="s">
        <v>151</v>
      </c>
      <c r="D82" s="46"/>
      <c r="E82" s="46"/>
      <c r="F82" s="10"/>
      <c r="G82" s="47" t="s">
        <v>152</v>
      </c>
      <c r="H82" s="48"/>
      <c r="I82" s="128" t="s">
        <v>112</v>
      </c>
      <c r="J82" s="128"/>
      <c r="K82" s="128"/>
      <c r="L82" s="128"/>
      <c r="M82" s="128"/>
      <c r="N82" s="116"/>
      <c r="O82" s="49"/>
    </row>
    <row r="83" spans="1:15" ht="20.25">
      <c r="A83" s="44"/>
      <c r="B83" s="50"/>
      <c r="C83" s="51" t="s">
        <v>153</v>
      </c>
      <c r="D83" s="46"/>
      <c r="E83" s="46"/>
      <c r="F83" s="10"/>
      <c r="G83" s="47" t="s">
        <v>154</v>
      </c>
      <c r="H83" s="48"/>
      <c r="I83" s="128" t="s">
        <v>93</v>
      </c>
      <c r="J83" s="128"/>
      <c r="K83" s="128"/>
      <c r="L83" s="128"/>
      <c r="M83" s="128"/>
      <c r="N83" s="116"/>
      <c r="O83" s="49"/>
    </row>
    <row r="84" spans="1:15" ht="15">
      <c r="A84" s="44"/>
      <c r="B84" s="46"/>
      <c r="C84" s="52" t="s">
        <v>155</v>
      </c>
      <c r="D84" s="46"/>
      <c r="E84" s="46"/>
      <c r="F84" s="46"/>
      <c r="G84" s="47" t="s">
        <v>156</v>
      </c>
      <c r="H84" s="53"/>
      <c r="I84" s="129" t="s">
        <v>263</v>
      </c>
      <c r="J84" s="129"/>
      <c r="K84" s="129"/>
      <c r="L84" s="129"/>
      <c r="M84" s="129"/>
      <c r="N84" s="117"/>
      <c r="O84" s="49"/>
    </row>
    <row r="85" spans="1:15" ht="15.75">
      <c r="A85" s="44"/>
      <c r="B85" s="46"/>
      <c r="C85" s="46"/>
      <c r="D85" s="46"/>
      <c r="E85" s="46"/>
      <c r="F85" s="46"/>
      <c r="G85" s="47" t="s">
        <v>157</v>
      </c>
      <c r="H85" s="48"/>
      <c r="I85" s="118">
        <v>40481</v>
      </c>
      <c r="J85" s="118"/>
      <c r="K85" s="118"/>
      <c r="L85" s="54" t="s">
        <v>158</v>
      </c>
      <c r="M85" s="130" t="s">
        <v>200</v>
      </c>
      <c r="N85" s="119"/>
      <c r="O85" s="49"/>
    </row>
    <row r="86" spans="1:15" ht="15">
      <c r="A86" s="44"/>
      <c r="B86" s="10"/>
      <c r="C86" s="55" t="s">
        <v>160</v>
      </c>
      <c r="D86" s="46"/>
      <c r="E86" s="46"/>
      <c r="F86" s="46"/>
      <c r="G86" s="55" t="s">
        <v>160</v>
      </c>
      <c r="H86" s="46"/>
      <c r="I86" s="46"/>
      <c r="J86" s="46"/>
      <c r="K86" s="46"/>
      <c r="L86" s="46"/>
      <c r="M86" s="46"/>
      <c r="N86" s="46"/>
      <c r="O86" s="56"/>
    </row>
    <row r="87" spans="1:15" ht="15.75">
      <c r="A87" s="49"/>
      <c r="B87" s="58" t="s">
        <v>161</v>
      </c>
      <c r="C87" s="125" t="s">
        <v>10</v>
      </c>
      <c r="D87" s="126"/>
      <c r="E87" s="59"/>
      <c r="F87" s="60" t="s">
        <v>162</v>
      </c>
      <c r="G87" s="125" t="s">
        <v>34</v>
      </c>
      <c r="H87" s="127"/>
      <c r="I87" s="127"/>
      <c r="J87" s="127"/>
      <c r="K87" s="127"/>
      <c r="L87" s="127"/>
      <c r="M87" s="127"/>
      <c r="N87" s="126"/>
      <c r="O87" s="49"/>
    </row>
    <row r="88" spans="1:15" ht="15">
      <c r="A88" s="49"/>
      <c r="B88" s="61" t="s">
        <v>163</v>
      </c>
      <c r="C88" s="121" t="s">
        <v>240</v>
      </c>
      <c r="D88" s="122"/>
      <c r="E88" s="62"/>
      <c r="F88" s="63" t="s">
        <v>165</v>
      </c>
      <c r="G88" s="121" t="s">
        <v>252</v>
      </c>
      <c r="H88" s="123"/>
      <c r="I88" s="123"/>
      <c r="J88" s="123"/>
      <c r="K88" s="123"/>
      <c r="L88" s="123"/>
      <c r="M88" s="123"/>
      <c r="N88" s="122"/>
      <c r="O88" s="49"/>
    </row>
    <row r="89" spans="1:15" ht="15">
      <c r="A89" s="49"/>
      <c r="B89" s="64" t="s">
        <v>167</v>
      </c>
      <c r="C89" s="121" t="s">
        <v>264</v>
      </c>
      <c r="D89" s="122"/>
      <c r="E89" s="62"/>
      <c r="F89" s="65" t="s">
        <v>169</v>
      </c>
      <c r="G89" s="121" t="s">
        <v>254</v>
      </c>
      <c r="H89" s="123"/>
      <c r="I89" s="123"/>
      <c r="J89" s="123"/>
      <c r="K89" s="123"/>
      <c r="L89" s="123"/>
      <c r="M89" s="123"/>
      <c r="N89" s="122"/>
      <c r="O89" s="49"/>
    </row>
    <row r="90" spans="1:15" ht="15">
      <c r="A90" s="44"/>
      <c r="B90" s="66" t="s">
        <v>171</v>
      </c>
      <c r="C90" s="67"/>
      <c r="D90" s="68"/>
      <c r="E90" s="69"/>
      <c r="F90" s="66" t="s">
        <v>171</v>
      </c>
      <c r="G90" s="70"/>
      <c r="H90" s="70"/>
      <c r="I90" s="70"/>
      <c r="J90" s="70"/>
      <c r="K90" s="70"/>
      <c r="L90" s="70"/>
      <c r="M90" s="70"/>
      <c r="N90" s="70"/>
      <c r="O90" s="56"/>
    </row>
    <row r="91" spans="1:15" ht="15">
      <c r="A91" s="49"/>
      <c r="B91" s="61"/>
      <c r="C91" s="121" t="s">
        <v>240</v>
      </c>
      <c r="D91" s="122"/>
      <c r="E91" s="62"/>
      <c r="F91" s="63"/>
      <c r="G91" s="121" t="s">
        <v>252</v>
      </c>
      <c r="H91" s="123"/>
      <c r="I91" s="123"/>
      <c r="J91" s="123"/>
      <c r="K91" s="123"/>
      <c r="L91" s="123"/>
      <c r="M91" s="123"/>
      <c r="N91" s="122"/>
      <c r="O91" s="49"/>
    </row>
    <row r="92" spans="1:15" ht="15">
      <c r="A92" s="49"/>
      <c r="B92" s="71"/>
      <c r="C92" s="121" t="s">
        <v>264</v>
      </c>
      <c r="D92" s="122"/>
      <c r="E92" s="62"/>
      <c r="F92" s="72"/>
      <c r="G92" s="121" t="s">
        <v>254</v>
      </c>
      <c r="H92" s="123"/>
      <c r="I92" s="123"/>
      <c r="J92" s="123"/>
      <c r="K92" s="123"/>
      <c r="L92" s="123"/>
      <c r="M92" s="123"/>
      <c r="N92" s="122"/>
      <c r="O92" s="49"/>
    </row>
    <row r="93" spans="1:15" ht="15.75">
      <c r="A93" s="44"/>
      <c r="B93" s="46"/>
      <c r="C93" s="46"/>
      <c r="D93" s="46"/>
      <c r="E93" s="46"/>
      <c r="F93" s="55" t="s">
        <v>172</v>
      </c>
      <c r="G93" s="73"/>
      <c r="H93" s="73"/>
      <c r="I93" s="73"/>
      <c r="J93" s="46"/>
      <c r="K93" s="46"/>
      <c r="L93" s="46"/>
      <c r="M93" s="74"/>
      <c r="N93" s="10"/>
      <c r="O93" s="56"/>
    </row>
    <row r="94" spans="1:15" ht="15">
      <c r="A94" s="44"/>
      <c r="B94" s="45" t="s">
        <v>173</v>
      </c>
      <c r="C94" s="46"/>
      <c r="D94" s="46"/>
      <c r="E94" s="46"/>
      <c r="F94" s="75" t="s">
        <v>174</v>
      </c>
      <c r="G94" s="75" t="s">
        <v>175</v>
      </c>
      <c r="H94" s="75" t="s">
        <v>176</v>
      </c>
      <c r="I94" s="75" t="s">
        <v>177</v>
      </c>
      <c r="J94" s="75" t="s">
        <v>178</v>
      </c>
      <c r="K94" s="76" t="s">
        <v>179</v>
      </c>
      <c r="L94" s="77"/>
      <c r="M94" s="78" t="s">
        <v>180</v>
      </c>
      <c r="N94" s="78" t="s">
        <v>181</v>
      </c>
      <c r="O94" s="49"/>
    </row>
    <row r="95" spans="1:15" ht="15">
      <c r="A95" s="49"/>
      <c r="B95" s="79" t="s">
        <v>182</v>
      </c>
      <c r="C95" s="80" t="str">
        <f>IF(C88&gt;"",C88&amp;" - "&amp;G88,"")</f>
        <v>Kai Merimaa - Matti Törnroos</v>
      </c>
      <c r="D95" s="80"/>
      <c r="E95" s="81"/>
      <c r="F95" s="82">
        <v>0</v>
      </c>
      <c r="G95" s="82">
        <v>8</v>
      </c>
      <c r="H95" s="82">
        <v>3</v>
      </c>
      <c r="I95" s="82"/>
      <c r="J95" s="82"/>
      <c r="K95" s="83">
        <f>IF(ISBLANK(F95),"",COUNTIF(F95:J95,"&gt;=0"))</f>
        <v>3</v>
      </c>
      <c r="L95" s="84">
        <f>IF(ISBLANK(F95),"",(IF(LEFT(F95,1)="-",1,0)+IF(LEFT(G95,1)="-",1,0)+IF(LEFT(H95,1)="-",1,0)+IF(LEFT(I95,1)="-",1,0)+IF(LEFT(J95,1)="-",1,0)))</f>
        <v>0</v>
      </c>
      <c r="M95" s="85">
        <f aca="true" t="shared" si="3" ref="M95:N99">IF(K95=3,1,"")</f>
        <v>1</v>
      </c>
      <c r="N95" s="86">
        <f t="shared" si="3"/>
      </c>
      <c r="O95" s="49"/>
    </row>
    <row r="96" spans="1:15" ht="15">
      <c r="A96" s="49"/>
      <c r="B96" s="79" t="s">
        <v>183</v>
      </c>
      <c r="C96" s="80" t="str">
        <f>IF(C89&gt;"",C89&amp;" - "&amp;G89,"")</f>
        <v>Yrjö Huotari - Tapio Mäntynen</v>
      </c>
      <c r="D96" s="87"/>
      <c r="E96" s="81"/>
      <c r="F96" s="88">
        <v>7</v>
      </c>
      <c r="G96" s="82">
        <v>6</v>
      </c>
      <c r="H96" s="82">
        <v>9</v>
      </c>
      <c r="I96" s="82"/>
      <c r="J96" s="82"/>
      <c r="K96" s="83">
        <f>IF(ISBLANK(F96),"",COUNTIF(F96:J96,"&gt;=0"))</f>
        <v>3</v>
      </c>
      <c r="L96" s="84">
        <f>IF(ISBLANK(F96),"",(IF(LEFT(F96,1)="-",1,0)+IF(LEFT(G96,1)="-",1,0)+IF(LEFT(H96,1)="-",1,0)+IF(LEFT(I96,1)="-",1,0)+IF(LEFT(J96,1)="-",1,0)))</f>
        <v>0</v>
      </c>
      <c r="M96" s="85">
        <f t="shared" si="3"/>
        <v>1</v>
      </c>
      <c r="N96" s="86">
        <f t="shared" si="3"/>
      </c>
      <c r="O96" s="49"/>
    </row>
    <row r="97" spans="1:15" ht="15">
      <c r="A97" s="49"/>
      <c r="B97" s="89" t="s">
        <v>184</v>
      </c>
      <c r="C97" s="90" t="str">
        <f>IF(C91&gt;"",C91&amp;" / "&amp;C92,"")</f>
        <v>Kai Merimaa / Yrjö Huotari</v>
      </c>
      <c r="D97" s="91" t="str">
        <f>IF(G91&gt;"",G91&amp;" / "&amp;G92,"")</f>
        <v>Matti Törnroos / Tapio Mäntynen</v>
      </c>
      <c r="E97" s="92"/>
      <c r="F97" s="93">
        <v>7</v>
      </c>
      <c r="G97" s="94">
        <v>7</v>
      </c>
      <c r="H97" s="95">
        <v>1</v>
      </c>
      <c r="I97" s="95"/>
      <c r="J97" s="95"/>
      <c r="K97" s="83">
        <f>IF(ISBLANK(F97),"",COUNTIF(F97:J97,"&gt;=0"))</f>
        <v>3</v>
      </c>
      <c r="L97" s="84">
        <f>IF(ISBLANK(F97),"",(IF(LEFT(F97,1)="-",1,0)+IF(LEFT(G97,1)="-",1,0)+IF(LEFT(H97,1)="-",1,0)+IF(LEFT(I97,1)="-",1,0)+IF(LEFT(J97,1)="-",1,0)))</f>
        <v>0</v>
      </c>
      <c r="M97" s="85">
        <f t="shared" si="3"/>
        <v>1</v>
      </c>
      <c r="N97" s="86">
        <f t="shared" si="3"/>
      </c>
      <c r="O97" s="49"/>
    </row>
    <row r="98" spans="1:15" ht="15">
      <c r="A98" s="49"/>
      <c r="B98" s="79" t="s">
        <v>185</v>
      </c>
      <c r="C98" s="80" t="str">
        <f>IF(+C88&gt;"",C88&amp;" - "&amp;G89,"")</f>
        <v>Kai Merimaa - Tapio Mäntynen</v>
      </c>
      <c r="D98" s="87"/>
      <c r="E98" s="81"/>
      <c r="F98" s="96"/>
      <c r="G98" s="82"/>
      <c r="H98" s="82"/>
      <c r="I98" s="82"/>
      <c r="J98" s="82"/>
      <c r="K98" s="83">
        <f>IF(ISBLANK(F98),"",COUNTIF(F98:J98,"&gt;=0"))</f>
      </c>
      <c r="L98" s="84">
        <f>IF(ISBLANK(F98),"",(IF(LEFT(F98,1)="-",1,0)+IF(LEFT(G98,1)="-",1,0)+IF(LEFT(H98,1)="-",1,0)+IF(LEFT(I98,1)="-",1,0)+IF(LEFT(J98,1)="-",1,0)))</f>
      </c>
      <c r="M98" s="85">
        <f t="shared" si="3"/>
      </c>
      <c r="N98" s="86">
        <f t="shared" si="3"/>
      </c>
      <c r="O98" s="49"/>
    </row>
    <row r="99" spans="1:15" ht="15.75" thickBot="1">
      <c r="A99" s="49"/>
      <c r="B99" s="79" t="s">
        <v>186</v>
      </c>
      <c r="C99" s="80" t="str">
        <f>IF(+C89&gt;"",C89&amp;" - "&amp;G88,"")</f>
        <v>Yrjö Huotari - Matti Törnroos</v>
      </c>
      <c r="D99" s="87"/>
      <c r="E99" s="81"/>
      <c r="F99" s="82"/>
      <c r="G99" s="82"/>
      <c r="H99" s="82"/>
      <c r="I99" s="82"/>
      <c r="J99" s="82"/>
      <c r="K99" s="83">
        <f>IF(ISBLANK(F99),"",COUNTIF(F99:J99,"&gt;=0"))</f>
      </c>
      <c r="L99" s="97">
        <f>IF(ISBLANK(F99),"",(IF(LEFT(F99,1)="-",1,0)+IF(LEFT(G99,1)="-",1,0)+IF(LEFT(H99,1)="-",1,0)+IF(LEFT(I99,1)="-",1,0)+IF(LEFT(J99,1)="-",1,0)))</f>
      </c>
      <c r="M99" s="85">
        <f t="shared" si="3"/>
      </c>
      <c r="N99" s="86">
        <f t="shared" si="3"/>
      </c>
      <c r="O99" s="49"/>
    </row>
    <row r="100" spans="1:15" ht="16.5" thickBot="1">
      <c r="A100" s="44"/>
      <c r="B100" s="46"/>
      <c r="C100" s="46"/>
      <c r="D100" s="46"/>
      <c r="E100" s="46"/>
      <c r="F100" s="46"/>
      <c r="G100" s="46"/>
      <c r="H100" s="46"/>
      <c r="I100" s="98" t="s">
        <v>187</v>
      </c>
      <c r="J100" s="99"/>
      <c r="K100" s="100">
        <f>IF(ISBLANK(D95),"",SUM(K95:K99))</f>
      </c>
      <c r="L100" s="100">
        <f>IF(ISBLANK(E95),"",SUM(L95:L99))</f>
      </c>
      <c r="M100" s="101">
        <f>IF(ISBLANK(F95),"",SUM(M95:M99))</f>
        <v>3</v>
      </c>
      <c r="N100" s="102">
        <f>IF(ISBLANK(F95),"",SUM(N95:N99))</f>
        <v>0</v>
      </c>
      <c r="O100" s="49"/>
    </row>
    <row r="101" spans="1:15" ht="15">
      <c r="A101" s="44"/>
      <c r="B101" s="103" t="s">
        <v>188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56"/>
    </row>
    <row r="102" spans="1:15" ht="15">
      <c r="A102" s="44"/>
      <c r="B102" s="52" t="s">
        <v>189</v>
      </c>
      <c r="C102" s="52"/>
      <c r="D102" s="52" t="s">
        <v>190</v>
      </c>
      <c r="E102" s="104"/>
      <c r="F102" s="52"/>
      <c r="G102" s="52" t="s">
        <v>191</v>
      </c>
      <c r="H102" s="104"/>
      <c r="I102" s="52"/>
      <c r="J102" s="105" t="s">
        <v>192</v>
      </c>
      <c r="K102" s="10"/>
      <c r="L102" s="46"/>
      <c r="M102" s="46"/>
      <c r="N102" s="46"/>
      <c r="O102" s="56"/>
    </row>
    <row r="103" spans="1:15" ht="16.5" thickBot="1">
      <c r="A103" s="44"/>
      <c r="B103" s="46"/>
      <c r="C103" s="46"/>
      <c r="D103" s="46"/>
      <c r="E103" s="46"/>
      <c r="F103" s="46"/>
      <c r="G103" s="46"/>
      <c r="H103" s="46"/>
      <c r="I103" s="46"/>
      <c r="J103" s="124" t="str">
        <f>IF(M100=3,C87,IF(N100=3,G87,""))</f>
        <v>Wega</v>
      </c>
      <c r="K103" s="124"/>
      <c r="L103" s="124"/>
      <c r="M103" s="124"/>
      <c r="N103" s="115"/>
      <c r="O103" s="49"/>
    </row>
    <row r="104" spans="1:15" ht="18">
      <c r="A104" s="106"/>
      <c r="B104" s="107"/>
      <c r="C104" s="107"/>
      <c r="D104" s="107"/>
      <c r="E104" s="107"/>
      <c r="F104" s="107"/>
      <c r="G104" s="107"/>
      <c r="H104" s="107"/>
      <c r="I104" s="107"/>
      <c r="J104" s="108"/>
      <c r="K104" s="108"/>
      <c r="L104" s="108"/>
      <c r="M104" s="108"/>
      <c r="N104" s="108"/>
      <c r="O104" s="109"/>
    </row>
    <row r="108" spans="1:15" ht="15.75">
      <c r="A108" s="44"/>
      <c r="B108" s="10"/>
      <c r="C108" s="45" t="s">
        <v>151</v>
      </c>
      <c r="D108" s="46"/>
      <c r="E108" s="46"/>
      <c r="F108" s="10"/>
      <c r="G108" s="47" t="s">
        <v>152</v>
      </c>
      <c r="H108" s="48"/>
      <c r="I108" s="128" t="s">
        <v>112</v>
      </c>
      <c r="J108" s="128"/>
      <c r="K108" s="128"/>
      <c r="L108" s="128"/>
      <c r="M108" s="128"/>
      <c r="N108" s="116"/>
      <c r="O108" s="49"/>
    </row>
    <row r="109" spans="1:15" ht="20.25">
      <c r="A109" s="44"/>
      <c r="B109" s="50"/>
      <c r="C109" s="51" t="s">
        <v>153</v>
      </c>
      <c r="D109" s="46"/>
      <c r="E109" s="46"/>
      <c r="F109" s="10"/>
      <c r="G109" s="47" t="s">
        <v>154</v>
      </c>
      <c r="H109" s="48"/>
      <c r="I109" s="128" t="s">
        <v>93</v>
      </c>
      <c r="J109" s="128"/>
      <c r="K109" s="128"/>
      <c r="L109" s="128"/>
      <c r="M109" s="128"/>
      <c r="N109" s="116"/>
      <c r="O109" s="49"/>
    </row>
    <row r="110" spans="1:15" ht="15">
      <c r="A110" s="44"/>
      <c r="B110" s="46"/>
      <c r="C110" s="52" t="s">
        <v>155</v>
      </c>
      <c r="D110" s="46"/>
      <c r="E110" s="46"/>
      <c r="F110" s="46"/>
      <c r="G110" s="47" t="s">
        <v>156</v>
      </c>
      <c r="H110" s="53"/>
      <c r="I110" s="129" t="s">
        <v>265</v>
      </c>
      <c r="J110" s="129"/>
      <c r="K110" s="129"/>
      <c r="L110" s="129"/>
      <c r="M110" s="129"/>
      <c r="N110" s="117"/>
      <c r="O110" s="49"/>
    </row>
    <row r="111" spans="1:15" ht="15.75">
      <c r="A111" s="44"/>
      <c r="B111" s="46"/>
      <c r="C111" s="46"/>
      <c r="D111" s="46"/>
      <c r="E111" s="46"/>
      <c r="F111" s="46"/>
      <c r="G111" s="47" t="s">
        <v>157</v>
      </c>
      <c r="H111" s="48"/>
      <c r="I111" s="118">
        <v>40481</v>
      </c>
      <c r="J111" s="118"/>
      <c r="K111" s="118"/>
      <c r="L111" s="54" t="s">
        <v>158</v>
      </c>
      <c r="M111" s="130" t="s">
        <v>200</v>
      </c>
      <c r="N111" s="119"/>
      <c r="O111" s="49"/>
    </row>
    <row r="112" spans="1:15" ht="15">
      <c r="A112" s="44"/>
      <c r="B112" s="10"/>
      <c r="C112" s="55" t="s">
        <v>160</v>
      </c>
      <c r="D112" s="46"/>
      <c r="E112" s="46"/>
      <c r="F112" s="46"/>
      <c r="G112" s="55" t="s">
        <v>160</v>
      </c>
      <c r="H112" s="46"/>
      <c r="I112" s="46"/>
      <c r="J112" s="46"/>
      <c r="K112" s="46"/>
      <c r="L112" s="46"/>
      <c r="M112" s="46"/>
      <c r="N112" s="46"/>
      <c r="O112" s="56"/>
    </row>
    <row r="113" spans="1:15" ht="15.75">
      <c r="A113" s="49"/>
      <c r="B113" s="58" t="s">
        <v>161</v>
      </c>
      <c r="C113" s="125" t="s">
        <v>128</v>
      </c>
      <c r="D113" s="126"/>
      <c r="E113" s="59"/>
      <c r="F113" s="60" t="s">
        <v>162</v>
      </c>
      <c r="G113" s="125" t="s">
        <v>93</v>
      </c>
      <c r="H113" s="127"/>
      <c r="I113" s="127"/>
      <c r="J113" s="127"/>
      <c r="K113" s="127"/>
      <c r="L113" s="127"/>
      <c r="M113" s="127"/>
      <c r="N113" s="126"/>
      <c r="O113" s="49"/>
    </row>
    <row r="114" spans="1:15" ht="15">
      <c r="A114" s="49"/>
      <c r="B114" s="61" t="s">
        <v>163</v>
      </c>
      <c r="C114" s="121" t="s">
        <v>259</v>
      </c>
      <c r="D114" s="122"/>
      <c r="E114" s="62"/>
      <c r="F114" s="63" t="s">
        <v>165</v>
      </c>
      <c r="G114" s="121" t="s">
        <v>257</v>
      </c>
      <c r="H114" s="123"/>
      <c r="I114" s="123"/>
      <c r="J114" s="123"/>
      <c r="K114" s="123"/>
      <c r="L114" s="123"/>
      <c r="M114" s="123"/>
      <c r="N114" s="122"/>
      <c r="O114" s="49"/>
    </row>
    <row r="115" spans="1:15" ht="15">
      <c r="A115" s="49"/>
      <c r="B115" s="64" t="s">
        <v>167</v>
      </c>
      <c r="C115" s="121" t="s">
        <v>261</v>
      </c>
      <c r="D115" s="122"/>
      <c r="E115" s="62"/>
      <c r="F115" s="65" t="s">
        <v>169</v>
      </c>
      <c r="G115" s="121" t="s">
        <v>255</v>
      </c>
      <c r="H115" s="123"/>
      <c r="I115" s="123"/>
      <c r="J115" s="123"/>
      <c r="K115" s="123"/>
      <c r="L115" s="123"/>
      <c r="M115" s="123"/>
      <c r="N115" s="122"/>
      <c r="O115" s="49"/>
    </row>
    <row r="116" spans="1:15" ht="15">
      <c r="A116" s="44"/>
      <c r="B116" s="66" t="s">
        <v>171</v>
      </c>
      <c r="C116" s="67"/>
      <c r="D116" s="68"/>
      <c r="E116" s="69"/>
      <c r="F116" s="66" t="s">
        <v>171</v>
      </c>
      <c r="G116" s="70"/>
      <c r="H116" s="70"/>
      <c r="I116" s="70"/>
      <c r="J116" s="70"/>
      <c r="K116" s="70"/>
      <c r="L116" s="70"/>
      <c r="M116" s="70"/>
      <c r="N116" s="70"/>
      <c r="O116" s="56"/>
    </row>
    <row r="117" spans="1:15" ht="15">
      <c r="A117" s="49"/>
      <c r="B117" s="61"/>
      <c r="C117" s="121" t="s">
        <v>259</v>
      </c>
      <c r="D117" s="122"/>
      <c r="E117" s="62"/>
      <c r="F117" s="63"/>
      <c r="G117" s="121" t="s">
        <v>257</v>
      </c>
      <c r="H117" s="123"/>
      <c r="I117" s="123"/>
      <c r="J117" s="123"/>
      <c r="K117" s="123"/>
      <c r="L117" s="123"/>
      <c r="M117" s="123"/>
      <c r="N117" s="122"/>
      <c r="O117" s="49"/>
    </row>
    <row r="118" spans="1:15" ht="15">
      <c r="A118" s="49"/>
      <c r="B118" s="71"/>
      <c r="C118" s="121" t="s">
        <v>261</v>
      </c>
      <c r="D118" s="122"/>
      <c r="E118" s="62"/>
      <c r="F118" s="72"/>
      <c r="G118" s="121" t="s">
        <v>255</v>
      </c>
      <c r="H118" s="123"/>
      <c r="I118" s="123"/>
      <c r="J118" s="123"/>
      <c r="K118" s="123"/>
      <c r="L118" s="123"/>
      <c r="M118" s="123"/>
      <c r="N118" s="122"/>
      <c r="O118" s="49"/>
    </row>
    <row r="119" spans="1:15" ht="15.75">
      <c r="A119" s="44"/>
      <c r="B119" s="46"/>
      <c r="C119" s="46"/>
      <c r="D119" s="46"/>
      <c r="E119" s="46"/>
      <c r="F119" s="55" t="s">
        <v>172</v>
      </c>
      <c r="G119" s="73"/>
      <c r="H119" s="73"/>
      <c r="I119" s="73"/>
      <c r="J119" s="46"/>
      <c r="K119" s="46"/>
      <c r="L119" s="46"/>
      <c r="M119" s="74"/>
      <c r="N119" s="10"/>
      <c r="O119" s="56"/>
    </row>
    <row r="120" spans="1:15" ht="15">
      <c r="A120" s="44"/>
      <c r="B120" s="45" t="s">
        <v>173</v>
      </c>
      <c r="C120" s="46"/>
      <c r="D120" s="46"/>
      <c r="E120" s="46"/>
      <c r="F120" s="75" t="s">
        <v>174</v>
      </c>
      <c r="G120" s="75" t="s">
        <v>175</v>
      </c>
      <c r="H120" s="75" t="s">
        <v>176</v>
      </c>
      <c r="I120" s="75" t="s">
        <v>177</v>
      </c>
      <c r="J120" s="75" t="s">
        <v>178</v>
      </c>
      <c r="K120" s="76" t="s">
        <v>179</v>
      </c>
      <c r="L120" s="77"/>
      <c r="M120" s="78" t="s">
        <v>180</v>
      </c>
      <c r="N120" s="78" t="s">
        <v>181</v>
      </c>
      <c r="O120" s="49"/>
    </row>
    <row r="121" spans="1:15" ht="15">
      <c r="A121" s="49"/>
      <c r="B121" s="79" t="s">
        <v>182</v>
      </c>
      <c r="C121" s="80" t="str">
        <f>IF(C114&gt;"",C114&amp;" - "&amp;G114,"")</f>
        <v>Pentti Vihervaara - Erkki Reinikainen</v>
      </c>
      <c r="D121" s="80"/>
      <c r="E121" s="81"/>
      <c r="F121" s="82">
        <v>5</v>
      </c>
      <c r="G121" s="82">
        <v>8</v>
      </c>
      <c r="H121" s="82">
        <v>8</v>
      </c>
      <c r="I121" s="82"/>
      <c r="J121" s="82"/>
      <c r="K121" s="83">
        <f>IF(ISBLANK(F121),"",COUNTIF(F121:J121,"&gt;=0"))</f>
        <v>3</v>
      </c>
      <c r="L121" s="84">
        <f>IF(ISBLANK(F121),"",(IF(LEFT(F121,1)="-",1,0)+IF(LEFT(G121,1)="-",1,0)+IF(LEFT(H121,1)="-",1,0)+IF(LEFT(I121,1)="-",1,0)+IF(LEFT(J121,1)="-",1,0)))</f>
        <v>0</v>
      </c>
      <c r="M121" s="85">
        <f aca="true" t="shared" si="4" ref="M121:N125">IF(K121=3,1,"")</f>
        <v>1</v>
      </c>
      <c r="N121" s="86">
        <f t="shared" si="4"/>
      </c>
      <c r="O121" s="49"/>
    </row>
    <row r="122" spans="1:15" ht="15">
      <c r="A122" s="49"/>
      <c r="B122" s="79" t="s">
        <v>183</v>
      </c>
      <c r="C122" s="80" t="str">
        <f>IF(C115&gt;"",C115&amp;" - "&amp;G115,"")</f>
        <v>Kaj Blomfelt - Gabriel Zewi</v>
      </c>
      <c r="D122" s="87"/>
      <c r="E122" s="81"/>
      <c r="F122" s="88">
        <v>8</v>
      </c>
      <c r="G122" s="82">
        <v>6</v>
      </c>
      <c r="H122" s="82">
        <v>3</v>
      </c>
      <c r="I122" s="82"/>
      <c r="J122" s="82"/>
      <c r="K122" s="83">
        <f>IF(ISBLANK(F122),"",COUNTIF(F122:J122,"&gt;=0"))</f>
        <v>3</v>
      </c>
      <c r="L122" s="84">
        <f>IF(ISBLANK(F122),"",(IF(LEFT(F122,1)="-",1,0)+IF(LEFT(G122,1)="-",1,0)+IF(LEFT(H122,1)="-",1,0)+IF(LEFT(I122,1)="-",1,0)+IF(LEFT(J122,1)="-",1,0)))</f>
        <v>0</v>
      </c>
      <c r="M122" s="85">
        <f t="shared" si="4"/>
        <v>1</v>
      </c>
      <c r="N122" s="86">
        <f t="shared" si="4"/>
      </c>
      <c r="O122" s="49"/>
    </row>
    <row r="123" spans="1:15" ht="15">
      <c r="A123" s="49"/>
      <c r="B123" s="89" t="s">
        <v>184</v>
      </c>
      <c r="C123" s="90" t="str">
        <f>IF(C117&gt;"",C117&amp;" / "&amp;C118,"")</f>
        <v>Pentti Vihervaara / Kaj Blomfelt</v>
      </c>
      <c r="D123" s="91" t="str">
        <f>IF(G117&gt;"",G117&amp;" / "&amp;G118,"")</f>
        <v>Erkki Reinikainen / Gabriel Zewi</v>
      </c>
      <c r="E123" s="92"/>
      <c r="F123" s="93">
        <v>-7</v>
      </c>
      <c r="G123" s="94">
        <v>5</v>
      </c>
      <c r="H123" s="95">
        <v>3</v>
      </c>
      <c r="I123" s="95">
        <v>9</v>
      </c>
      <c r="J123" s="95"/>
      <c r="K123" s="83">
        <f>IF(ISBLANK(F123),"",COUNTIF(F123:J123,"&gt;=0"))</f>
        <v>3</v>
      </c>
      <c r="L123" s="84">
        <f>IF(ISBLANK(F123),"",(IF(LEFT(F123,1)="-",1,0)+IF(LEFT(G123,1)="-",1,0)+IF(LEFT(H123,1)="-",1,0)+IF(LEFT(I123,1)="-",1,0)+IF(LEFT(J123,1)="-",1,0)))</f>
        <v>1</v>
      </c>
      <c r="M123" s="85">
        <f t="shared" si="4"/>
        <v>1</v>
      </c>
      <c r="N123" s="86">
        <f t="shared" si="4"/>
      </c>
      <c r="O123" s="49"/>
    </row>
    <row r="124" spans="1:15" ht="15">
      <c r="A124" s="49"/>
      <c r="B124" s="79" t="s">
        <v>185</v>
      </c>
      <c r="C124" s="80" t="str">
        <f>IF(+C114&gt;"",C114&amp;" - "&amp;G115,"")</f>
        <v>Pentti Vihervaara - Gabriel Zewi</v>
      </c>
      <c r="D124" s="87"/>
      <c r="E124" s="81"/>
      <c r="F124" s="96"/>
      <c r="G124" s="82"/>
      <c r="H124" s="82"/>
      <c r="I124" s="82"/>
      <c r="J124" s="82"/>
      <c r="K124" s="83">
        <f>IF(ISBLANK(F124),"",COUNTIF(F124:J124,"&gt;=0"))</f>
      </c>
      <c r="L124" s="84">
        <f>IF(ISBLANK(F124),"",(IF(LEFT(F124,1)="-",1,0)+IF(LEFT(G124,1)="-",1,0)+IF(LEFT(H124,1)="-",1,0)+IF(LEFT(I124,1)="-",1,0)+IF(LEFT(J124,1)="-",1,0)))</f>
      </c>
      <c r="M124" s="85">
        <f t="shared" si="4"/>
      </c>
      <c r="N124" s="86">
        <f t="shared" si="4"/>
      </c>
      <c r="O124" s="49"/>
    </row>
    <row r="125" spans="1:15" ht="15.75" thickBot="1">
      <c r="A125" s="49"/>
      <c r="B125" s="79" t="s">
        <v>186</v>
      </c>
      <c r="C125" s="80" t="str">
        <f>IF(+C115&gt;"",C115&amp;" - "&amp;G114,"")</f>
        <v>Kaj Blomfelt - Erkki Reinikainen</v>
      </c>
      <c r="D125" s="87"/>
      <c r="E125" s="81"/>
      <c r="F125" s="82"/>
      <c r="G125" s="82"/>
      <c r="H125" s="82"/>
      <c r="I125" s="82"/>
      <c r="J125" s="82"/>
      <c r="K125" s="83">
        <f>IF(ISBLANK(F125),"",COUNTIF(F125:J125,"&gt;=0"))</f>
      </c>
      <c r="L125" s="97">
        <f>IF(ISBLANK(F125),"",(IF(LEFT(F125,1)="-",1,0)+IF(LEFT(G125,1)="-",1,0)+IF(LEFT(H125,1)="-",1,0)+IF(LEFT(I125,1)="-",1,0)+IF(LEFT(J125,1)="-",1,0)))</f>
      </c>
      <c r="M125" s="85">
        <f t="shared" si="4"/>
      </c>
      <c r="N125" s="86">
        <f t="shared" si="4"/>
      </c>
      <c r="O125" s="49"/>
    </row>
    <row r="126" spans="1:15" ht="16.5" thickBot="1">
      <c r="A126" s="44"/>
      <c r="B126" s="46"/>
      <c r="C126" s="46"/>
      <c r="D126" s="46"/>
      <c r="E126" s="46"/>
      <c r="F126" s="46"/>
      <c r="G126" s="46"/>
      <c r="H126" s="46"/>
      <c r="I126" s="98" t="s">
        <v>187</v>
      </c>
      <c r="J126" s="99"/>
      <c r="K126" s="100">
        <f>IF(ISBLANK(D121),"",SUM(K121:K125))</f>
      </c>
      <c r="L126" s="100">
        <f>IF(ISBLANK(E121),"",SUM(L121:L125))</f>
      </c>
      <c r="M126" s="101">
        <f>IF(ISBLANK(F121),"",SUM(M121:M125))</f>
        <v>3</v>
      </c>
      <c r="N126" s="102">
        <f>IF(ISBLANK(F121),"",SUM(N121:N125))</f>
        <v>0</v>
      </c>
      <c r="O126" s="49"/>
    </row>
    <row r="127" spans="1:15" ht="15">
      <c r="A127" s="44"/>
      <c r="B127" s="103" t="s">
        <v>188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56"/>
    </row>
    <row r="128" spans="1:15" ht="15">
      <c r="A128" s="44"/>
      <c r="B128" s="52" t="s">
        <v>189</v>
      </c>
      <c r="C128" s="52"/>
      <c r="D128" s="52" t="s">
        <v>190</v>
      </c>
      <c r="E128" s="104"/>
      <c r="F128" s="52"/>
      <c r="G128" s="52" t="s">
        <v>191</v>
      </c>
      <c r="H128" s="104"/>
      <c r="I128" s="52"/>
      <c r="J128" s="105" t="s">
        <v>192</v>
      </c>
      <c r="K128" s="10"/>
      <c r="L128" s="46"/>
      <c r="M128" s="46"/>
      <c r="N128" s="46"/>
      <c r="O128" s="56"/>
    </row>
    <row r="129" spans="1:15" ht="16.5" thickBot="1">
      <c r="A129" s="44"/>
      <c r="B129" s="46"/>
      <c r="C129" s="46"/>
      <c r="D129" s="46"/>
      <c r="E129" s="46"/>
      <c r="F129" s="46"/>
      <c r="G129" s="46"/>
      <c r="H129" s="46"/>
      <c r="I129" s="46"/>
      <c r="J129" s="124" t="str">
        <f>IF(M126=3,C113,IF(N126=3,G113,""))</f>
        <v>Maraton</v>
      </c>
      <c r="K129" s="124"/>
      <c r="L129" s="124"/>
      <c r="M129" s="124"/>
      <c r="N129" s="115"/>
      <c r="O129" s="49"/>
    </row>
    <row r="130" spans="1:15" ht="18">
      <c r="A130" s="106"/>
      <c r="B130" s="107"/>
      <c r="C130" s="107"/>
      <c r="D130" s="107"/>
      <c r="E130" s="107"/>
      <c r="F130" s="107"/>
      <c r="G130" s="107"/>
      <c r="H130" s="107"/>
      <c r="I130" s="107"/>
      <c r="J130" s="108"/>
      <c r="K130" s="108"/>
      <c r="L130" s="108"/>
      <c r="M130" s="108"/>
      <c r="N130" s="108"/>
      <c r="O130" s="109"/>
    </row>
    <row r="135" spans="1:15" ht="15.75">
      <c r="A135" s="44"/>
      <c r="B135" s="10"/>
      <c r="C135" s="45" t="s">
        <v>151</v>
      </c>
      <c r="D135" s="46"/>
      <c r="E135" s="46"/>
      <c r="F135" s="10"/>
      <c r="G135" s="47" t="s">
        <v>152</v>
      </c>
      <c r="H135" s="48"/>
      <c r="I135" s="128" t="s">
        <v>112</v>
      </c>
      <c r="J135" s="128"/>
      <c r="K135" s="128"/>
      <c r="L135" s="128"/>
      <c r="M135" s="128"/>
      <c r="N135" s="116"/>
      <c r="O135" s="49"/>
    </row>
    <row r="136" spans="1:15" ht="20.25">
      <c r="A136" s="44"/>
      <c r="B136" s="50"/>
      <c r="C136" s="51" t="s">
        <v>153</v>
      </c>
      <c r="D136" s="46"/>
      <c r="E136" s="46"/>
      <c r="F136" s="10"/>
      <c r="G136" s="47" t="s">
        <v>154</v>
      </c>
      <c r="H136" s="48"/>
      <c r="I136" s="128" t="s">
        <v>93</v>
      </c>
      <c r="J136" s="128"/>
      <c r="K136" s="128"/>
      <c r="L136" s="128"/>
      <c r="M136" s="128"/>
      <c r="N136" s="116"/>
      <c r="O136" s="49"/>
    </row>
    <row r="137" spans="1:15" ht="15">
      <c r="A137" s="44"/>
      <c r="B137" s="46"/>
      <c r="C137" s="52" t="s">
        <v>155</v>
      </c>
      <c r="D137" s="46"/>
      <c r="E137" s="46"/>
      <c r="F137" s="46"/>
      <c r="G137" s="47" t="s">
        <v>156</v>
      </c>
      <c r="H137" s="53"/>
      <c r="I137" s="129" t="s">
        <v>266</v>
      </c>
      <c r="J137" s="129"/>
      <c r="K137" s="129"/>
      <c r="L137" s="129"/>
      <c r="M137" s="129"/>
      <c r="N137" s="117"/>
      <c r="O137" s="49"/>
    </row>
    <row r="138" spans="1:15" ht="15.75">
      <c r="A138" s="44"/>
      <c r="B138" s="46"/>
      <c r="C138" s="46"/>
      <c r="D138" s="46"/>
      <c r="E138" s="46"/>
      <c r="F138" s="46"/>
      <c r="G138" s="47" t="s">
        <v>157</v>
      </c>
      <c r="H138" s="48"/>
      <c r="I138" s="118">
        <v>40481</v>
      </c>
      <c r="J138" s="118"/>
      <c r="K138" s="118"/>
      <c r="L138" s="54" t="s">
        <v>158</v>
      </c>
      <c r="M138" s="130" t="s">
        <v>200</v>
      </c>
      <c r="N138" s="119"/>
      <c r="O138" s="49"/>
    </row>
    <row r="139" spans="1:15" ht="15">
      <c r="A139" s="44"/>
      <c r="B139" s="10"/>
      <c r="C139" s="55" t="s">
        <v>160</v>
      </c>
      <c r="D139" s="46"/>
      <c r="E139" s="46"/>
      <c r="F139" s="46"/>
      <c r="G139" s="55" t="s">
        <v>160</v>
      </c>
      <c r="H139" s="46"/>
      <c r="I139" s="46"/>
      <c r="J139" s="46"/>
      <c r="K139" s="46"/>
      <c r="L139" s="46"/>
      <c r="M139" s="46"/>
      <c r="N139" s="46"/>
      <c r="O139" s="56"/>
    </row>
    <row r="140" spans="1:15" ht="15.75">
      <c r="A140" s="49"/>
      <c r="B140" s="58" t="s">
        <v>161</v>
      </c>
      <c r="C140" s="125" t="s">
        <v>128</v>
      </c>
      <c r="D140" s="126"/>
      <c r="E140" s="59"/>
      <c r="F140" s="60" t="s">
        <v>162</v>
      </c>
      <c r="G140" s="125" t="s">
        <v>22</v>
      </c>
      <c r="H140" s="127"/>
      <c r="I140" s="127"/>
      <c r="J140" s="127"/>
      <c r="K140" s="127"/>
      <c r="L140" s="127"/>
      <c r="M140" s="127"/>
      <c r="N140" s="126"/>
      <c r="O140" s="49"/>
    </row>
    <row r="141" spans="1:15" ht="15">
      <c r="A141" s="49"/>
      <c r="B141" s="61" t="s">
        <v>163</v>
      </c>
      <c r="C141" s="121" t="s">
        <v>259</v>
      </c>
      <c r="D141" s="122"/>
      <c r="E141" s="62"/>
      <c r="F141" s="63" t="s">
        <v>165</v>
      </c>
      <c r="G141" s="121" t="s">
        <v>264</v>
      </c>
      <c r="H141" s="123"/>
      <c r="I141" s="123"/>
      <c r="J141" s="123"/>
      <c r="K141" s="123"/>
      <c r="L141" s="123"/>
      <c r="M141" s="123"/>
      <c r="N141" s="122"/>
      <c r="O141" s="49"/>
    </row>
    <row r="142" spans="1:15" ht="15">
      <c r="A142" s="49"/>
      <c r="B142" s="64" t="s">
        <v>167</v>
      </c>
      <c r="C142" s="121" t="s">
        <v>261</v>
      </c>
      <c r="D142" s="122"/>
      <c r="E142" s="62"/>
      <c r="F142" s="65" t="s">
        <v>169</v>
      </c>
      <c r="G142" s="121" t="s">
        <v>240</v>
      </c>
      <c r="H142" s="123"/>
      <c r="I142" s="123"/>
      <c r="J142" s="123"/>
      <c r="K142" s="123"/>
      <c r="L142" s="123"/>
      <c r="M142" s="123"/>
      <c r="N142" s="122"/>
      <c r="O142" s="49"/>
    </row>
    <row r="143" spans="1:15" ht="15">
      <c r="A143" s="44"/>
      <c r="B143" s="66" t="s">
        <v>171</v>
      </c>
      <c r="C143" s="67"/>
      <c r="D143" s="68"/>
      <c r="E143" s="69"/>
      <c r="F143" s="66" t="s">
        <v>171</v>
      </c>
      <c r="G143" s="70"/>
      <c r="H143" s="70"/>
      <c r="I143" s="70"/>
      <c r="J143" s="70"/>
      <c r="K143" s="70"/>
      <c r="L143" s="70"/>
      <c r="M143" s="70"/>
      <c r="N143" s="70"/>
      <c r="O143" s="56"/>
    </row>
    <row r="144" spans="1:15" ht="15">
      <c r="A144" s="49"/>
      <c r="B144" s="61"/>
      <c r="C144" s="121" t="s">
        <v>259</v>
      </c>
      <c r="D144" s="122"/>
      <c r="E144" s="62"/>
      <c r="F144" s="63"/>
      <c r="G144" s="121" t="s">
        <v>264</v>
      </c>
      <c r="H144" s="123"/>
      <c r="I144" s="123"/>
      <c r="J144" s="123"/>
      <c r="K144" s="123"/>
      <c r="L144" s="123"/>
      <c r="M144" s="123"/>
      <c r="N144" s="122"/>
      <c r="O144" s="49"/>
    </row>
    <row r="145" spans="1:15" ht="15">
      <c r="A145" s="49"/>
      <c r="B145" s="71"/>
      <c r="C145" s="121" t="s">
        <v>261</v>
      </c>
      <c r="D145" s="122"/>
      <c r="E145" s="62"/>
      <c r="F145" s="72"/>
      <c r="G145" s="121" t="s">
        <v>240</v>
      </c>
      <c r="H145" s="123"/>
      <c r="I145" s="123"/>
      <c r="J145" s="123"/>
      <c r="K145" s="123"/>
      <c r="L145" s="123"/>
      <c r="M145" s="123"/>
      <c r="N145" s="122"/>
      <c r="O145" s="49"/>
    </row>
    <row r="146" spans="1:15" ht="15.75">
      <c r="A146" s="44"/>
      <c r="B146" s="46"/>
      <c r="C146" s="46"/>
      <c r="D146" s="46"/>
      <c r="E146" s="46"/>
      <c r="F146" s="55" t="s">
        <v>172</v>
      </c>
      <c r="G146" s="73"/>
      <c r="H146" s="73"/>
      <c r="I146" s="73"/>
      <c r="J146" s="46"/>
      <c r="K146" s="46"/>
      <c r="L146" s="46"/>
      <c r="M146" s="74"/>
      <c r="N146" s="10"/>
      <c r="O146" s="56"/>
    </row>
    <row r="147" spans="1:15" ht="15">
      <c r="A147" s="44"/>
      <c r="B147" s="45" t="s">
        <v>173</v>
      </c>
      <c r="C147" s="46"/>
      <c r="D147" s="46"/>
      <c r="E147" s="46"/>
      <c r="F147" s="75" t="s">
        <v>174</v>
      </c>
      <c r="G147" s="75" t="s">
        <v>175</v>
      </c>
      <c r="H147" s="75" t="s">
        <v>176</v>
      </c>
      <c r="I147" s="75" t="s">
        <v>177</v>
      </c>
      <c r="J147" s="75" t="s">
        <v>178</v>
      </c>
      <c r="K147" s="76" t="s">
        <v>179</v>
      </c>
      <c r="L147" s="77"/>
      <c r="M147" s="78" t="s">
        <v>180</v>
      </c>
      <c r="N147" s="78" t="s">
        <v>181</v>
      </c>
      <c r="O147" s="49"/>
    </row>
    <row r="148" spans="1:15" ht="15">
      <c r="A148" s="49"/>
      <c r="B148" s="79" t="s">
        <v>182</v>
      </c>
      <c r="C148" s="80" t="str">
        <f>IF(C141&gt;"",C141&amp;" - "&amp;G141,"")</f>
        <v>Pentti Vihervaara - Yrjö Huotari</v>
      </c>
      <c r="D148" s="80"/>
      <c r="E148" s="81"/>
      <c r="F148" s="82">
        <v>3</v>
      </c>
      <c r="G148" s="82">
        <v>10</v>
      </c>
      <c r="H148" s="82">
        <v>-6</v>
      </c>
      <c r="I148" s="82">
        <v>5</v>
      </c>
      <c r="J148" s="82"/>
      <c r="K148" s="83">
        <f>IF(ISBLANK(F148),"",COUNTIF(F148:J148,"&gt;=0"))</f>
        <v>3</v>
      </c>
      <c r="L148" s="84">
        <f>IF(ISBLANK(F148),"",(IF(LEFT(F148,1)="-",1,0)+IF(LEFT(G148,1)="-",1,0)+IF(LEFT(H148,1)="-",1,0)+IF(LEFT(I148,1)="-",1,0)+IF(LEFT(J148,1)="-",1,0)))</f>
        <v>1</v>
      </c>
      <c r="M148" s="85">
        <f aca="true" t="shared" si="5" ref="M148:N152">IF(K148=3,1,"")</f>
        <v>1</v>
      </c>
      <c r="N148" s="86">
        <f t="shared" si="5"/>
      </c>
      <c r="O148" s="49"/>
    </row>
    <row r="149" spans="1:15" ht="15">
      <c r="A149" s="49"/>
      <c r="B149" s="79" t="s">
        <v>183</v>
      </c>
      <c r="C149" s="80" t="str">
        <f>IF(C142&gt;"",C142&amp;" - "&amp;G142,"")</f>
        <v>Kaj Blomfelt - Kai Merimaa</v>
      </c>
      <c r="D149" s="87"/>
      <c r="E149" s="81"/>
      <c r="F149" s="88">
        <v>-5</v>
      </c>
      <c r="G149" s="82">
        <v>11</v>
      </c>
      <c r="H149" s="82">
        <v>-8</v>
      </c>
      <c r="I149" s="82">
        <v>-4</v>
      </c>
      <c r="J149" s="82"/>
      <c r="K149" s="83">
        <f>IF(ISBLANK(F149),"",COUNTIF(F149:J149,"&gt;=0"))</f>
        <v>1</v>
      </c>
      <c r="L149" s="84">
        <f>IF(ISBLANK(F149),"",(IF(LEFT(F149,1)="-",1,0)+IF(LEFT(G149,1)="-",1,0)+IF(LEFT(H149,1)="-",1,0)+IF(LEFT(I149,1)="-",1,0)+IF(LEFT(J149,1)="-",1,0)))</f>
        <v>3</v>
      </c>
      <c r="M149" s="85">
        <f t="shared" si="5"/>
      </c>
      <c r="N149" s="86">
        <f t="shared" si="5"/>
        <v>1</v>
      </c>
      <c r="O149" s="49"/>
    </row>
    <row r="150" spans="1:15" ht="15">
      <c r="A150" s="49"/>
      <c r="B150" s="89" t="s">
        <v>184</v>
      </c>
      <c r="C150" s="90" t="str">
        <f>IF(C144&gt;"",C144&amp;" / "&amp;C145,"")</f>
        <v>Pentti Vihervaara / Kaj Blomfelt</v>
      </c>
      <c r="D150" s="91" t="str">
        <f>IF(G144&gt;"",G144&amp;" / "&amp;G145,"")</f>
        <v>Yrjö Huotari / Kai Merimaa</v>
      </c>
      <c r="E150" s="92"/>
      <c r="F150" s="93">
        <v>8</v>
      </c>
      <c r="G150" s="94">
        <v>8</v>
      </c>
      <c r="H150" s="95">
        <v>2</v>
      </c>
      <c r="I150" s="95"/>
      <c r="J150" s="95"/>
      <c r="K150" s="83">
        <f>IF(ISBLANK(F150),"",COUNTIF(F150:J150,"&gt;=0"))</f>
        <v>3</v>
      </c>
      <c r="L150" s="84">
        <f>IF(ISBLANK(F150),"",(IF(LEFT(F150,1)="-",1,0)+IF(LEFT(G150,1)="-",1,0)+IF(LEFT(H150,1)="-",1,0)+IF(LEFT(I150,1)="-",1,0)+IF(LEFT(J150,1)="-",1,0)))</f>
        <v>0</v>
      </c>
      <c r="M150" s="85">
        <f t="shared" si="5"/>
        <v>1</v>
      </c>
      <c r="N150" s="86">
        <f t="shared" si="5"/>
      </c>
      <c r="O150" s="49"/>
    </row>
    <row r="151" spans="1:15" ht="15">
      <c r="A151" s="49"/>
      <c r="B151" s="79" t="s">
        <v>185</v>
      </c>
      <c r="C151" s="80" t="str">
        <f>IF(+C141&gt;"",C141&amp;" - "&amp;G142,"")</f>
        <v>Pentti Vihervaara - Kai Merimaa</v>
      </c>
      <c r="D151" s="87"/>
      <c r="E151" s="81"/>
      <c r="F151" s="96">
        <v>8</v>
      </c>
      <c r="G151" s="82">
        <v>-15</v>
      </c>
      <c r="H151" s="82">
        <v>6</v>
      </c>
      <c r="I151" s="82">
        <v>7</v>
      </c>
      <c r="J151" s="82"/>
      <c r="K151" s="83">
        <f>IF(ISBLANK(F151),"",COUNTIF(F151:J151,"&gt;=0"))</f>
        <v>3</v>
      </c>
      <c r="L151" s="84">
        <f>IF(ISBLANK(F151),"",(IF(LEFT(F151,1)="-",1,0)+IF(LEFT(G151,1)="-",1,0)+IF(LEFT(H151,1)="-",1,0)+IF(LEFT(I151,1)="-",1,0)+IF(LEFT(J151,1)="-",1,0)))</f>
        <v>1</v>
      </c>
      <c r="M151" s="85">
        <f t="shared" si="5"/>
        <v>1</v>
      </c>
      <c r="N151" s="86">
        <f t="shared" si="5"/>
      </c>
      <c r="O151" s="49"/>
    </row>
    <row r="152" spans="1:15" ht="15.75" thickBot="1">
      <c r="A152" s="49"/>
      <c r="B152" s="79" t="s">
        <v>186</v>
      </c>
      <c r="C152" s="80" t="str">
        <f>IF(+C142&gt;"",C142&amp;" - "&amp;G141,"")</f>
        <v>Kaj Blomfelt - Yrjö Huotari</v>
      </c>
      <c r="D152" s="87"/>
      <c r="E152" s="81"/>
      <c r="F152" s="82"/>
      <c r="G152" s="82"/>
      <c r="H152" s="82"/>
      <c r="I152" s="82"/>
      <c r="J152" s="82"/>
      <c r="K152" s="83">
        <f>IF(ISBLANK(F152),"",COUNTIF(F152:J152,"&gt;=0"))</f>
      </c>
      <c r="L152" s="97">
        <f>IF(ISBLANK(F152),"",(IF(LEFT(F152,1)="-",1,0)+IF(LEFT(G152,1)="-",1,0)+IF(LEFT(H152,1)="-",1,0)+IF(LEFT(I152,1)="-",1,0)+IF(LEFT(J152,1)="-",1,0)))</f>
      </c>
      <c r="M152" s="85">
        <f t="shared" si="5"/>
      </c>
      <c r="N152" s="86">
        <f t="shared" si="5"/>
      </c>
      <c r="O152" s="49"/>
    </row>
    <row r="153" spans="1:15" ht="16.5" thickBot="1">
      <c r="A153" s="44"/>
      <c r="B153" s="46"/>
      <c r="C153" s="46"/>
      <c r="D153" s="46"/>
      <c r="E153" s="46"/>
      <c r="F153" s="46"/>
      <c r="G153" s="46"/>
      <c r="H153" s="46"/>
      <c r="I153" s="98" t="s">
        <v>187</v>
      </c>
      <c r="J153" s="99"/>
      <c r="K153" s="100">
        <f>IF(ISBLANK(D148),"",SUM(K148:K152))</f>
      </c>
      <c r="L153" s="100">
        <f>IF(ISBLANK(E148),"",SUM(L148:L152))</f>
      </c>
      <c r="M153" s="101">
        <f>IF(ISBLANK(F148),"",SUM(M148:M152))</f>
        <v>3</v>
      </c>
      <c r="N153" s="102">
        <f>IF(ISBLANK(F148),"",SUM(N148:N152))</f>
        <v>1</v>
      </c>
      <c r="O153" s="49"/>
    </row>
    <row r="154" spans="1:15" ht="15">
      <c r="A154" s="44"/>
      <c r="B154" s="103" t="s">
        <v>188</v>
      </c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56"/>
    </row>
    <row r="155" spans="1:15" ht="15">
      <c r="A155" s="44"/>
      <c r="B155" s="52" t="s">
        <v>189</v>
      </c>
      <c r="C155" s="52"/>
      <c r="D155" s="52" t="s">
        <v>190</v>
      </c>
      <c r="E155" s="104"/>
      <c r="F155" s="52"/>
      <c r="G155" s="52" t="s">
        <v>191</v>
      </c>
      <c r="H155" s="104"/>
      <c r="I155" s="52"/>
      <c r="J155" s="105" t="s">
        <v>192</v>
      </c>
      <c r="K155" s="10"/>
      <c r="L155" s="46"/>
      <c r="M155" s="46"/>
      <c r="N155" s="46"/>
      <c r="O155" s="56"/>
    </row>
    <row r="156" spans="1:15" ht="16.5" thickBot="1">
      <c r="A156" s="44"/>
      <c r="B156" s="46"/>
      <c r="C156" s="46"/>
      <c r="D156" s="46"/>
      <c r="E156" s="46"/>
      <c r="F156" s="46"/>
      <c r="G156" s="46"/>
      <c r="H156" s="46"/>
      <c r="I156" s="46"/>
      <c r="J156" s="124" t="str">
        <f>IF(M153=3,C140,IF(N153=3,G140,""))</f>
        <v>Maraton</v>
      </c>
      <c r="K156" s="124"/>
      <c r="L156" s="124"/>
      <c r="M156" s="124"/>
      <c r="N156" s="115"/>
      <c r="O156" s="49"/>
    </row>
    <row r="157" spans="1:15" ht="18">
      <c r="A157" s="106"/>
      <c r="B157" s="107"/>
      <c r="C157" s="107"/>
      <c r="D157" s="107"/>
      <c r="E157" s="107"/>
      <c r="F157" s="107"/>
      <c r="G157" s="107"/>
      <c r="H157" s="107"/>
      <c r="I157" s="107"/>
      <c r="J157" s="108"/>
      <c r="K157" s="108"/>
      <c r="L157" s="108"/>
      <c r="M157" s="108"/>
      <c r="N157" s="108"/>
      <c r="O157" s="109"/>
    </row>
  </sheetData>
  <sheetProtection/>
  <mergeCells count="96"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J23:N23"/>
    <mergeCell ref="I29:N29"/>
    <mergeCell ref="I30:N30"/>
    <mergeCell ref="I31:N31"/>
    <mergeCell ref="I32:K32"/>
    <mergeCell ref="M32:N32"/>
    <mergeCell ref="C34:D34"/>
    <mergeCell ref="G34:N34"/>
    <mergeCell ref="C35:D35"/>
    <mergeCell ref="G35:N35"/>
    <mergeCell ref="C36:D36"/>
    <mergeCell ref="G36:N36"/>
    <mergeCell ref="C38:D38"/>
    <mergeCell ref="G38:N38"/>
    <mergeCell ref="C39:D39"/>
    <mergeCell ref="G39:N39"/>
    <mergeCell ref="J50:N50"/>
    <mergeCell ref="I55:N55"/>
    <mergeCell ref="I56:N56"/>
    <mergeCell ref="I57:N57"/>
    <mergeCell ref="I58:K58"/>
    <mergeCell ref="M58:N58"/>
    <mergeCell ref="C60:D60"/>
    <mergeCell ref="G60:N60"/>
    <mergeCell ref="C61:D61"/>
    <mergeCell ref="G61:N61"/>
    <mergeCell ref="C62:D62"/>
    <mergeCell ref="G62:N62"/>
    <mergeCell ref="C64:D64"/>
    <mergeCell ref="G64:N64"/>
    <mergeCell ref="C65:D65"/>
    <mergeCell ref="G65:N65"/>
    <mergeCell ref="J76:N76"/>
    <mergeCell ref="I82:N82"/>
    <mergeCell ref="I83:N83"/>
    <mergeCell ref="I84:N84"/>
    <mergeCell ref="I85:K85"/>
    <mergeCell ref="M85:N85"/>
    <mergeCell ref="C87:D87"/>
    <mergeCell ref="G87:N87"/>
    <mergeCell ref="C88:D88"/>
    <mergeCell ref="G88:N88"/>
    <mergeCell ref="C89:D89"/>
    <mergeCell ref="G89:N89"/>
    <mergeCell ref="C91:D91"/>
    <mergeCell ref="G91:N91"/>
    <mergeCell ref="C92:D92"/>
    <mergeCell ref="G92:N92"/>
    <mergeCell ref="J103:N103"/>
    <mergeCell ref="I108:N108"/>
    <mergeCell ref="I109:N109"/>
    <mergeCell ref="I110:N110"/>
    <mergeCell ref="I111:K111"/>
    <mergeCell ref="M111:N111"/>
    <mergeCell ref="C113:D113"/>
    <mergeCell ref="G113:N113"/>
    <mergeCell ref="C114:D114"/>
    <mergeCell ref="G114:N114"/>
    <mergeCell ref="C115:D115"/>
    <mergeCell ref="G115:N115"/>
    <mergeCell ref="C117:D117"/>
    <mergeCell ref="G117:N117"/>
    <mergeCell ref="C118:D118"/>
    <mergeCell ref="G118:N118"/>
    <mergeCell ref="G142:N142"/>
    <mergeCell ref="J129:N129"/>
    <mergeCell ref="I135:N135"/>
    <mergeCell ref="I136:N136"/>
    <mergeCell ref="I137:N137"/>
    <mergeCell ref="I138:K138"/>
    <mergeCell ref="M138:N138"/>
    <mergeCell ref="C144:D144"/>
    <mergeCell ref="G144:N144"/>
    <mergeCell ref="C145:D145"/>
    <mergeCell ref="G145:N145"/>
    <mergeCell ref="J156:N156"/>
    <mergeCell ref="C140:D140"/>
    <mergeCell ref="G140:N140"/>
    <mergeCell ref="C141:D141"/>
    <mergeCell ref="G141:N141"/>
    <mergeCell ref="C142:D14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O81"/>
  <sheetViews>
    <sheetView zoomScalePageLayoutView="0" workbookViewId="0" topLeftCell="A60">
      <selection activeCell="A1" sqref="A1:IV16384"/>
    </sheetView>
  </sheetViews>
  <sheetFormatPr defaultColWidth="9.140625" defaultRowHeight="15"/>
  <cols>
    <col min="1" max="1" width="2.7109375" style="0" customWidth="1"/>
    <col min="2" max="2" width="5.8515625" style="0" customWidth="1"/>
    <col min="3" max="3" width="21.57421875" style="0" customWidth="1"/>
    <col min="4" max="4" width="17.140625" style="0" customWidth="1"/>
    <col min="5" max="5" width="3.421875" style="0" customWidth="1"/>
    <col min="6" max="7" width="6.00390625" style="0" customWidth="1"/>
    <col min="8" max="9" width="5.8515625" style="0" customWidth="1"/>
    <col min="10" max="10" width="6.57421875" style="0" customWidth="1"/>
    <col min="11" max="11" width="3.421875" style="0" customWidth="1"/>
    <col min="12" max="12" width="4.28125" style="0" customWidth="1"/>
    <col min="13" max="13" width="3.7109375" style="0" customWidth="1"/>
    <col min="14" max="14" width="6.57421875" style="0" customWidth="1"/>
    <col min="15" max="15" width="3.421875" style="0" customWidth="1"/>
  </cols>
  <sheetData>
    <row r="2" spans="1:15" ht="15.75">
      <c r="A2" s="44"/>
      <c r="B2" s="10"/>
      <c r="C2" s="45" t="s">
        <v>151</v>
      </c>
      <c r="D2" s="46"/>
      <c r="E2" s="46"/>
      <c r="F2" s="10"/>
      <c r="G2" s="47" t="s">
        <v>152</v>
      </c>
      <c r="H2" s="48"/>
      <c r="I2" s="128" t="s">
        <v>112</v>
      </c>
      <c r="J2" s="128"/>
      <c r="K2" s="128"/>
      <c r="L2" s="128"/>
      <c r="M2" s="128"/>
      <c r="N2" s="116"/>
      <c r="O2" s="49"/>
    </row>
    <row r="3" spans="1:15" ht="20.25">
      <c r="A3" s="44"/>
      <c r="B3" s="50"/>
      <c r="C3" s="51" t="s">
        <v>153</v>
      </c>
      <c r="D3" s="46"/>
      <c r="E3" s="46"/>
      <c r="F3" s="10"/>
      <c r="G3" s="47" t="s">
        <v>154</v>
      </c>
      <c r="H3" s="48"/>
      <c r="I3" s="128" t="s">
        <v>93</v>
      </c>
      <c r="J3" s="128"/>
      <c r="K3" s="128"/>
      <c r="L3" s="128"/>
      <c r="M3" s="128"/>
      <c r="N3" s="116"/>
      <c r="O3" s="49"/>
    </row>
    <row r="4" spans="1:15" ht="15">
      <c r="A4" s="44"/>
      <c r="B4" s="46"/>
      <c r="C4" s="52" t="s">
        <v>155</v>
      </c>
      <c r="D4" s="46"/>
      <c r="E4" s="46"/>
      <c r="F4" s="46"/>
      <c r="G4" s="47" t="s">
        <v>156</v>
      </c>
      <c r="H4" s="53"/>
      <c r="I4" s="129">
        <v>80</v>
      </c>
      <c r="J4" s="129"/>
      <c r="K4" s="129"/>
      <c r="L4" s="129"/>
      <c r="M4" s="129"/>
      <c r="N4" s="117"/>
      <c r="O4" s="49"/>
    </row>
    <row r="5" spans="1:15" ht="15.75">
      <c r="A5" s="44"/>
      <c r="B5" s="46"/>
      <c r="C5" s="46"/>
      <c r="D5" s="46"/>
      <c r="E5" s="46"/>
      <c r="F5" s="46"/>
      <c r="G5" s="47" t="s">
        <v>157</v>
      </c>
      <c r="H5" s="48"/>
      <c r="I5" s="118">
        <v>40481</v>
      </c>
      <c r="J5" s="118"/>
      <c r="K5" s="118"/>
      <c r="L5" s="54" t="s">
        <v>158</v>
      </c>
      <c r="M5" s="130" t="s">
        <v>267</v>
      </c>
      <c r="N5" s="119"/>
      <c r="O5" s="49"/>
    </row>
    <row r="6" spans="1:15" ht="15">
      <c r="A6" s="44"/>
      <c r="B6" s="10"/>
      <c r="C6" s="55" t="s">
        <v>160</v>
      </c>
      <c r="D6" s="46"/>
      <c r="E6" s="46"/>
      <c r="F6" s="46"/>
      <c r="G6" s="55" t="s">
        <v>160</v>
      </c>
      <c r="H6" s="46"/>
      <c r="I6" s="46"/>
      <c r="J6" s="46"/>
      <c r="K6" s="46"/>
      <c r="L6" s="46"/>
      <c r="M6" s="46"/>
      <c r="N6" s="46"/>
      <c r="O6" s="56"/>
    </row>
    <row r="7" spans="1:15" ht="15.75">
      <c r="A7" s="49"/>
      <c r="B7" s="58" t="s">
        <v>161</v>
      </c>
      <c r="C7" s="125" t="s">
        <v>46</v>
      </c>
      <c r="D7" s="126"/>
      <c r="E7" s="59"/>
      <c r="F7" s="60" t="s">
        <v>162</v>
      </c>
      <c r="G7" s="125" t="s">
        <v>93</v>
      </c>
      <c r="H7" s="127"/>
      <c r="I7" s="127"/>
      <c r="J7" s="127"/>
      <c r="K7" s="127"/>
      <c r="L7" s="127"/>
      <c r="M7" s="127"/>
      <c r="N7" s="126"/>
      <c r="O7" s="49"/>
    </row>
    <row r="8" spans="1:15" ht="15">
      <c r="A8" s="49"/>
      <c r="B8" s="61" t="s">
        <v>163</v>
      </c>
      <c r="C8" s="121" t="s">
        <v>268</v>
      </c>
      <c r="D8" s="122"/>
      <c r="E8" s="62"/>
      <c r="F8" s="63" t="s">
        <v>165</v>
      </c>
      <c r="G8" s="121" t="s">
        <v>269</v>
      </c>
      <c r="H8" s="123"/>
      <c r="I8" s="123"/>
      <c r="J8" s="123"/>
      <c r="K8" s="123"/>
      <c r="L8" s="123"/>
      <c r="M8" s="123"/>
      <c r="N8" s="122"/>
      <c r="O8" s="49"/>
    </row>
    <row r="9" spans="1:15" ht="15">
      <c r="A9" s="49"/>
      <c r="B9" s="64" t="s">
        <v>167</v>
      </c>
      <c r="C9" s="121" t="s">
        <v>270</v>
      </c>
      <c r="D9" s="122"/>
      <c r="E9" s="62"/>
      <c r="F9" s="65" t="s">
        <v>169</v>
      </c>
      <c r="G9" s="121" t="s">
        <v>271</v>
      </c>
      <c r="H9" s="123"/>
      <c r="I9" s="123"/>
      <c r="J9" s="123"/>
      <c r="K9" s="123"/>
      <c r="L9" s="123"/>
      <c r="M9" s="123"/>
      <c r="N9" s="122"/>
      <c r="O9" s="49"/>
    </row>
    <row r="10" spans="1:15" ht="15">
      <c r="A10" s="44"/>
      <c r="B10" s="66" t="s">
        <v>171</v>
      </c>
      <c r="C10" s="67"/>
      <c r="D10" s="68"/>
      <c r="E10" s="69"/>
      <c r="F10" s="66" t="s">
        <v>171</v>
      </c>
      <c r="G10" s="70"/>
      <c r="H10" s="70"/>
      <c r="I10" s="70"/>
      <c r="J10" s="70"/>
      <c r="K10" s="70"/>
      <c r="L10" s="70"/>
      <c r="M10" s="70"/>
      <c r="N10" s="70"/>
      <c r="O10" s="56"/>
    </row>
    <row r="11" spans="1:15" ht="15">
      <c r="A11" s="49"/>
      <c r="B11" s="61"/>
      <c r="C11" s="121" t="s">
        <v>268</v>
      </c>
      <c r="D11" s="122"/>
      <c r="E11" s="62"/>
      <c r="F11" s="63"/>
      <c r="G11" s="121" t="s">
        <v>269</v>
      </c>
      <c r="H11" s="123"/>
      <c r="I11" s="123"/>
      <c r="J11" s="123"/>
      <c r="K11" s="123"/>
      <c r="L11" s="123"/>
      <c r="M11" s="123"/>
      <c r="N11" s="122"/>
      <c r="O11" s="49"/>
    </row>
    <row r="12" spans="1:15" ht="15">
      <c r="A12" s="49"/>
      <c r="B12" s="71"/>
      <c r="C12" s="121" t="s">
        <v>270</v>
      </c>
      <c r="D12" s="122"/>
      <c r="E12" s="62"/>
      <c r="F12" s="72"/>
      <c r="G12" s="121" t="s">
        <v>271</v>
      </c>
      <c r="H12" s="123"/>
      <c r="I12" s="123"/>
      <c r="J12" s="123"/>
      <c r="K12" s="123"/>
      <c r="L12" s="123"/>
      <c r="M12" s="123"/>
      <c r="N12" s="122"/>
      <c r="O12" s="49"/>
    </row>
    <row r="13" spans="1:15" ht="15.75">
      <c r="A13" s="44"/>
      <c r="B13" s="46"/>
      <c r="C13" s="46"/>
      <c r="D13" s="46"/>
      <c r="E13" s="46"/>
      <c r="F13" s="55" t="s">
        <v>172</v>
      </c>
      <c r="G13" s="73"/>
      <c r="H13" s="73"/>
      <c r="I13" s="73"/>
      <c r="J13" s="46"/>
      <c r="K13" s="46"/>
      <c r="L13" s="46"/>
      <c r="M13" s="74"/>
      <c r="N13" s="10"/>
      <c r="O13" s="56"/>
    </row>
    <row r="14" spans="1:15" ht="15">
      <c r="A14" s="44"/>
      <c r="B14" s="45" t="s">
        <v>173</v>
      </c>
      <c r="C14" s="46"/>
      <c r="D14" s="46"/>
      <c r="E14" s="46"/>
      <c r="F14" s="75" t="s">
        <v>174</v>
      </c>
      <c r="G14" s="75" t="s">
        <v>175</v>
      </c>
      <c r="H14" s="75" t="s">
        <v>176</v>
      </c>
      <c r="I14" s="75" t="s">
        <v>177</v>
      </c>
      <c r="J14" s="75" t="s">
        <v>178</v>
      </c>
      <c r="K14" s="76" t="s">
        <v>179</v>
      </c>
      <c r="L14" s="77"/>
      <c r="M14" s="78" t="s">
        <v>180</v>
      </c>
      <c r="N14" s="78" t="s">
        <v>181</v>
      </c>
      <c r="O14" s="49"/>
    </row>
    <row r="15" spans="1:15" ht="15">
      <c r="A15" s="49"/>
      <c r="B15" s="79" t="s">
        <v>182</v>
      </c>
      <c r="C15" s="80" t="str">
        <f>IF(C8&gt;"",C8&amp;" - "&amp;G8,"")</f>
        <v>Oiva Siitonen - Erik Bifeldt</v>
      </c>
      <c r="D15" s="80"/>
      <c r="E15" s="81"/>
      <c r="F15" s="82">
        <v>3</v>
      </c>
      <c r="G15" s="82">
        <v>-6</v>
      </c>
      <c r="H15" s="82">
        <v>-13</v>
      </c>
      <c r="I15" s="82">
        <v>-7</v>
      </c>
      <c r="J15" s="82"/>
      <c r="K15" s="83">
        <f>IF(ISBLANK(F15),"",COUNTIF(F15:J15,"&gt;=0"))</f>
        <v>1</v>
      </c>
      <c r="L15" s="84">
        <f>IF(ISBLANK(F15),"",(IF(LEFT(F15,1)="-",1,0)+IF(LEFT(G15,1)="-",1,0)+IF(LEFT(H15,1)="-",1,0)+IF(LEFT(I15,1)="-",1,0)+IF(LEFT(J15,1)="-",1,0)))</f>
        <v>3</v>
      </c>
      <c r="M15" s="85">
        <f aca="true" t="shared" si="0" ref="M15:N19">IF(K15=3,1,"")</f>
      </c>
      <c r="N15" s="86">
        <f t="shared" si="0"/>
        <v>1</v>
      </c>
      <c r="O15" s="49"/>
    </row>
    <row r="16" spans="1:15" ht="15">
      <c r="A16" s="49"/>
      <c r="B16" s="79" t="s">
        <v>183</v>
      </c>
      <c r="C16" s="80" t="str">
        <f>IF(C9&gt;"",C9&amp;" - "&amp;G9,"")</f>
        <v>Jorma Teuronen - Waldemar Kovanko</v>
      </c>
      <c r="D16" s="87"/>
      <c r="E16" s="81"/>
      <c r="F16" s="88">
        <v>-9</v>
      </c>
      <c r="G16" s="82">
        <v>-6</v>
      </c>
      <c r="H16" s="82">
        <v>-6</v>
      </c>
      <c r="I16" s="82"/>
      <c r="J16" s="82"/>
      <c r="K16" s="83">
        <f>IF(ISBLANK(F16),"",COUNTIF(F16:J16,"&gt;=0"))</f>
        <v>0</v>
      </c>
      <c r="L16" s="84">
        <f>IF(ISBLANK(F16),"",(IF(LEFT(F16,1)="-",1,0)+IF(LEFT(G16,1)="-",1,0)+IF(LEFT(H16,1)="-",1,0)+IF(LEFT(I16,1)="-",1,0)+IF(LEFT(J16,1)="-",1,0)))</f>
        <v>3</v>
      </c>
      <c r="M16" s="85">
        <f t="shared" si="0"/>
      </c>
      <c r="N16" s="86">
        <f t="shared" si="0"/>
        <v>1</v>
      </c>
      <c r="O16" s="49"/>
    </row>
    <row r="17" spans="1:15" ht="15">
      <c r="A17" s="49"/>
      <c r="B17" s="89" t="s">
        <v>184</v>
      </c>
      <c r="C17" s="90" t="str">
        <f>IF(C11&gt;"",C11&amp;" / "&amp;C12,"")</f>
        <v>Oiva Siitonen / Jorma Teuronen</v>
      </c>
      <c r="D17" s="91" t="str">
        <f>IF(G11&gt;"",G11&amp;" / "&amp;G12,"")</f>
        <v>Erik Bifeldt / Waldemar Kovanko</v>
      </c>
      <c r="E17" s="92"/>
      <c r="F17" s="93">
        <v>-8</v>
      </c>
      <c r="G17" s="94">
        <v>-4</v>
      </c>
      <c r="H17" s="95">
        <v>5</v>
      </c>
      <c r="I17" s="95">
        <v>7</v>
      </c>
      <c r="J17" s="95">
        <v>-6</v>
      </c>
      <c r="K17" s="83">
        <f>IF(ISBLANK(F17),"",COUNTIF(F17:J17,"&gt;=0"))</f>
        <v>2</v>
      </c>
      <c r="L17" s="84">
        <f>IF(ISBLANK(F17),"",(IF(LEFT(F17,1)="-",1,0)+IF(LEFT(G17,1)="-",1,0)+IF(LEFT(H17,1)="-",1,0)+IF(LEFT(I17,1)="-",1,0)+IF(LEFT(J17,1)="-",1,0)))</f>
        <v>3</v>
      </c>
      <c r="M17" s="85">
        <f t="shared" si="0"/>
      </c>
      <c r="N17" s="86">
        <f t="shared" si="0"/>
        <v>1</v>
      </c>
      <c r="O17" s="49"/>
    </row>
    <row r="18" spans="1:15" ht="15">
      <c r="A18" s="49"/>
      <c r="B18" s="79" t="s">
        <v>185</v>
      </c>
      <c r="C18" s="80" t="str">
        <f>IF(+C8&gt;"",C8&amp;" - "&amp;G9,"")</f>
        <v>Oiva Siitonen - Waldemar Kovanko</v>
      </c>
      <c r="D18" s="87"/>
      <c r="E18" s="81"/>
      <c r="F18" s="96"/>
      <c r="G18" s="82"/>
      <c r="H18" s="82"/>
      <c r="I18" s="82"/>
      <c r="J18" s="82"/>
      <c r="K18" s="83">
        <f>IF(ISBLANK(F18),"",COUNTIF(F18:J18,"&gt;=0"))</f>
      </c>
      <c r="L18" s="84">
        <f>IF(ISBLANK(F18),"",(IF(LEFT(F18,1)="-",1,0)+IF(LEFT(G18,1)="-",1,0)+IF(LEFT(H18,1)="-",1,0)+IF(LEFT(I18,1)="-",1,0)+IF(LEFT(J18,1)="-",1,0)))</f>
      </c>
      <c r="M18" s="85">
        <f t="shared" si="0"/>
      </c>
      <c r="N18" s="86">
        <f t="shared" si="0"/>
      </c>
      <c r="O18" s="49"/>
    </row>
    <row r="19" spans="1:15" ht="15.75" thickBot="1">
      <c r="A19" s="49"/>
      <c r="B19" s="79" t="s">
        <v>186</v>
      </c>
      <c r="C19" s="80" t="str">
        <f>IF(+C9&gt;"",C9&amp;" - "&amp;G8,"")</f>
        <v>Jorma Teuronen - Erik Bifeldt</v>
      </c>
      <c r="D19" s="87"/>
      <c r="E19" s="81"/>
      <c r="F19" s="82"/>
      <c r="G19" s="82"/>
      <c r="H19" s="82"/>
      <c r="I19" s="82"/>
      <c r="J19" s="82"/>
      <c r="K19" s="83">
        <f>IF(ISBLANK(F19),"",COUNTIF(F19:J19,"&gt;=0"))</f>
      </c>
      <c r="L19" s="97">
        <f>IF(ISBLANK(F19),"",(IF(LEFT(F19,1)="-",1,0)+IF(LEFT(G19,1)="-",1,0)+IF(LEFT(H19,1)="-",1,0)+IF(LEFT(I19,1)="-",1,0)+IF(LEFT(J19,1)="-",1,0)))</f>
      </c>
      <c r="M19" s="85">
        <f t="shared" si="0"/>
      </c>
      <c r="N19" s="86">
        <f t="shared" si="0"/>
      </c>
      <c r="O19" s="49"/>
    </row>
    <row r="20" spans="1:15" ht="16.5" thickBot="1">
      <c r="A20" s="44"/>
      <c r="B20" s="46"/>
      <c r="C20" s="46"/>
      <c r="D20" s="46"/>
      <c r="E20" s="46"/>
      <c r="F20" s="46"/>
      <c r="G20" s="46"/>
      <c r="H20" s="46"/>
      <c r="I20" s="98" t="s">
        <v>187</v>
      </c>
      <c r="J20" s="99"/>
      <c r="K20" s="100">
        <f>IF(ISBLANK(D15),"",SUM(K15:K19))</f>
      </c>
      <c r="L20" s="100">
        <f>IF(ISBLANK(E15),"",SUM(L15:L19))</f>
      </c>
      <c r="M20" s="101">
        <f>IF(ISBLANK(F15),"",SUM(M15:M19))</f>
        <v>0</v>
      </c>
      <c r="N20" s="102">
        <f>IF(ISBLANK(F15),"",SUM(N15:N19))</f>
        <v>3</v>
      </c>
      <c r="O20" s="49"/>
    </row>
    <row r="21" spans="1:15" ht="15">
      <c r="A21" s="44"/>
      <c r="B21" s="103" t="s">
        <v>188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6"/>
    </row>
    <row r="22" spans="1:15" ht="15">
      <c r="A22" s="44"/>
      <c r="B22" s="52" t="s">
        <v>189</v>
      </c>
      <c r="C22" s="52"/>
      <c r="D22" s="52" t="s">
        <v>190</v>
      </c>
      <c r="E22" s="104"/>
      <c r="F22" s="52"/>
      <c r="G22" s="52" t="s">
        <v>191</v>
      </c>
      <c r="H22" s="104"/>
      <c r="I22" s="52"/>
      <c r="J22" s="105" t="s">
        <v>192</v>
      </c>
      <c r="K22" s="10"/>
      <c r="L22" s="46"/>
      <c r="M22" s="46"/>
      <c r="N22" s="46"/>
      <c r="O22" s="56"/>
    </row>
    <row r="23" spans="1:15" ht="16.5" thickBot="1">
      <c r="A23" s="44"/>
      <c r="B23" s="46"/>
      <c r="C23" s="46"/>
      <c r="D23" s="46"/>
      <c r="E23" s="46"/>
      <c r="F23" s="46"/>
      <c r="G23" s="46"/>
      <c r="H23" s="46"/>
      <c r="I23" s="46"/>
      <c r="J23" s="124" t="str">
        <f>IF(M20=3,C7,IF(N20=3,G7,""))</f>
        <v>BK</v>
      </c>
      <c r="K23" s="124"/>
      <c r="L23" s="124"/>
      <c r="M23" s="124"/>
      <c r="N23" s="115"/>
      <c r="O23" s="49"/>
    </row>
    <row r="24" spans="1:15" ht="18">
      <c r="A24" s="106"/>
      <c r="B24" s="107"/>
      <c r="C24" s="107"/>
      <c r="D24" s="107"/>
      <c r="E24" s="107"/>
      <c r="F24" s="107"/>
      <c r="G24" s="107"/>
      <c r="H24" s="107"/>
      <c r="I24" s="107"/>
      <c r="J24" s="108"/>
      <c r="K24" s="108"/>
      <c r="L24" s="108"/>
      <c r="M24" s="108"/>
      <c r="N24" s="108"/>
      <c r="O24" s="109"/>
    </row>
    <row r="29" spans="1:15" ht="15.75">
      <c r="A29" s="44"/>
      <c r="B29" s="10"/>
      <c r="C29" s="45" t="s">
        <v>151</v>
      </c>
      <c r="D29" s="46"/>
      <c r="E29" s="46"/>
      <c r="F29" s="10"/>
      <c r="G29" s="47" t="s">
        <v>152</v>
      </c>
      <c r="H29" s="48"/>
      <c r="I29" s="128" t="s">
        <v>112</v>
      </c>
      <c r="J29" s="128"/>
      <c r="K29" s="128"/>
      <c r="L29" s="128"/>
      <c r="M29" s="128"/>
      <c r="N29" s="116"/>
      <c r="O29" s="49"/>
    </row>
    <row r="30" spans="1:15" ht="20.25">
      <c r="A30" s="44"/>
      <c r="B30" s="50"/>
      <c r="C30" s="51" t="s">
        <v>153</v>
      </c>
      <c r="D30" s="46"/>
      <c r="E30" s="46"/>
      <c r="F30" s="10"/>
      <c r="G30" s="47" t="s">
        <v>154</v>
      </c>
      <c r="H30" s="48"/>
      <c r="I30" s="128" t="s">
        <v>93</v>
      </c>
      <c r="J30" s="128"/>
      <c r="K30" s="128"/>
      <c r="L30" s="128"/>
      <c r="M30" s="128"/>
      <c r="N30" s="116"/>
      <c r="O30" s="49"/>
    </row>
    <row r="31" spans="1:15" ht="15">
      <c r="A31" s="44"/>
      <c r="B31" s="46"/>
      <c r="C31" s="52" t="s">
        <v>155</v>
      </c>
      <c r="D31" s="46"/>
      <c r="E31" s="46"/>
      <c r="F31" s="46"/>
      <c r="G31" s="47" t="s">
        <v>156</v>
      </c>
      <c r="H31" s="53"/>
      <c r="I31" s="129">
        <v>80</v>
      </c>
      <c r="J31" s="129"/>
      <c r="K31" s="129"/>
      <c r="L31" s="129"/>
      <c r="M31" s="129"/>
      <c r="N31" s="117"/>
      <c r="O31" s="49"/>
    </row>
    <row r="32" spans="1:15" ht="15.75">
      <c r="A32" s="44"/>
      <c r="B32" s="46"/>
      <c r="C32" s="46"/>
      <c r="D32" s="46"/>
      <c r="E32" s="46"/>
      <c r="F32" s="46"/>
      <c r="G32" s="47" t="s">
        <v>157</v>
      </c>
      <c r="H32" s="48"/>
      <c r="I32" s="118">
        <v>40481</v>
      </c>
      <c r="J32" s="118"/>
      <c r="K32" s="118"/>
      <c r="L32" s="54" t="s">
        <v>158</v>
      </c>
      <c r="M32" s="130" t="s">
        <v>267</v>
      </c>
      <c r="N32" s="119"/>
      <c r="O32" s="49"/>
    </row>
    <row r="33" spans="1:15" ht="15">
      <c r="A33" s="44"/>
      <c r="B33" s="10"/>
      <c r="C33" s="55" t="s">
        <v>160</v>
      </c>
      <c r="D33" s="46"/>
      <c r="E33" s="46"/>
      <c r="F33" s="46"/>
      <c r="G33" s="55" t="s">
        <v>160</v>
      </c>
      <c r="H33" s="46"/>
      <c r="I33" s="46"/>
      <c r="J33" s="46"/>
      <c r="K33" s="46"/>
      <c r="L33" s="46"/>
      <c r="M33" s="46"/>
      <c r="N33" s="46"/>
      <c r="O33" s="56"/>
    </row>
    <row r="34" spans="1:15" ht="15.75">
      <c r="A34" s="49"/>
      <c r="B34" s="58" t="s">
        <v>161</v>
      </c>
      <c r="C34" s="125" t="s">
        <v>22</v>
      </c>
      <c r="D34" s="126"/>
      <c r="E34" s="59"/>
      <c r="F34" s="60" t="s">
        <v>162</v>
      </c>
      <c r="G34" s="125" t="s">
        <v>46</v>
      </c>
      <c r="H34" s="127"/>
      <c r="I34" s="127"/>
      <c r="J34" s="127"/>
      <c r="K34" s="127"/>
      <c r="L34" s="127"/>
      <c r="M34" s="127"/>
      <c r="N34" s="126"/>
      <c r="O34" s="49"/>
    </row>
    <row r="35" spans="1:15" ht="15">
      <c r="A35" s="49"/>
      <c r="B35" s="61" t="s">
        <v>163</v>
      </c>
      <c r="C35" s="121" t="s">
        <v>272</v>
      </c>
      <c r="D35" s="122"/>
      <c r="E35" s="62"/>
      <c r="F35" s="63" t="s">
        <v>165</v>
      </c>
      <c r="G35" s="121" t="s">
        <v>270</v>
      </c>
      <c r="H35" s="123"/>
      <c r="I35" s="123"/>
      <c r="J35" s="123"/>
      <c r="K35" s="123"/>
      <c r="L35" s="123"/>
      <c r="M35" s="123"/>
      <c r="N35" s="122"/>
      <c r="O35" s="49"/>
    </row>
    <row r="36" spans="1:15" ht="15">
      <c r="A36" s="49"/>
      <c r="B36" s="64" t="s">
        <v>167</v>
      </c>
      <c r="C36" s="121" t="s">
        <v>273</v>
      </c>
      <c r="D36" s="122"/>
      <c r="E36" s="62"/>
      <c r="F36" s="65" t="s">
        <v>169</v>
      </c>
      <c r="G36" s="121" t="s">
        <v>268</v>
      </c>
      <c r="H36" s="123"/>
      <c r="I36" s="123"/>
      <c r="J36" s="123"/>
      <c r="K36" s="123"/>
      <c r="L36" s="123"/>
      <c r="M36" s="123"/>
      <c r="N36" s="122"/>
      <c r="O36" s="49"/>
    </row>
    <row r="37" spans="1:15" ht="15">
      <c r="A37" s="44"/>
      <c r="B37" s="66" t="s">
        <v>171</v>
      </c>
      <c r="C37" s="67"/>
      <c r="D37" s="68"/>
      <c r="E37" s="69"/>
      <c r="F37" s="66" t="s">
        <v>171</v>
      </c>
      <c r="G37" s="70"/>
      <c r="H37" s="70"/>
      <c r="I37" s="70"/>
      <c r="J37" s="70"/>
      <c r="K37" s="70"/>
      <c r="L37" s="70"/>
      <c r="M37" s="70"/>
      <c r="N37" s="70"/>
      <c r="O37" s="56"/>
    </row>
    <row r="38" spans="1:15" ht="15">
      <c r="A38" s="49"/>
      <c r="B38" s="61"/>
      <c r="C38" s="121" t="s">
        <v>272</v>
      </c>
      <c r="D38" s="122"/>
      <c r="E38" s="62"/>
      <c r="F38" s="63"/>
      <c r="G38" s="121" t="s">
        <v>270</v>
      </c>
      <c r="H38" s="123"/>
      <c r="I38" s="123"/>
      <c r="J38" s="123"/>
      <c r="K38" s="123"/>
      <c r="L38" s="123"/>
      <c r="M38" s="123"/>
      <c r="N38" s="122"/>
      <c r="O38" s="49"/>
    </row>
    <row r="39" spans="1:15" ht="15">
      <c r="A39" s="49"/>
      <c r="B39" s="71"/>
      <c r="C39" s="121" t="s">
        <v>273</v>
      </c>
      <c r="D39" s="122"/>
      <c r="E39" s="62"/>
      <c r="F39" s="72"/>
      <c r="G39" s="121" t="s">
        <v>268</v>
      </c>
      <c r="H39" s="123"/>
      <c r="I39" s="123"/>
      <c r="J39" s="123"/>
      <c r="K39" s="123"/>
      <c r="L39" s="123"/>
      <c r="M39" s="123"/>
      <c r="N39" s="122"/>
      <c r="O39" s="49"/>
    </row>
    <row r="40" spans="1:15" ht="15.75">
      <c r="A40" s="44"/>
      <c r="B40" s="46"/>
      <c r="C40" s="46"/>
      <c r="D40" s="46"/>
      <c r="E40" s="46"/>
      <c r="F40" s="55" t="s">
        <v>172</v>
      </c>
      <c r="G40" s="73"/>
      <c r="H40" s="73"/>
      <c r="I40" s="73"/>
      <c r="J40" s="46"/>
      <c r="K40" s="46"/>
      <c r="L40" s="46"/>
      <c r="M40" s="74"/>
      <c r="N40" s="10"/>
      <c r="O40" s="56"/>
    </row>
    <row r="41" spans="1:15" ht="15">
      <c r="A41" s="44"/>
      <c r="B41" s="45" t="s">
        <v>173</v>
      </c>
      <c r="C41" s="46"/>
      <c r="D41" s="46"/>
      <c r="E41" s="46"/>
      <c r="F41" s="75" t="s">
        <v>174</v>
      </c>
      <c r="G41" s="75" t="s">
        <v>175</v>
      </c>
      <c r="H41" s="75" t="s">
        <v>176</v>
      </c>
      <c r="I41" s="75" t="s">
        <v>177</v>
      </c>
      <c r="J41" s="75" t="s">
        <v>178</v>
      </c>
      <c r="K41" s="76" t="s">
        <v>179</v>
      </c>
      <c r="L41" s="77"/>
      <c r="M41" s="78" t="s">
        <v>180</v>
      </c>
      <c r="N41" s="78" t="s">
        <v>181</v>
      </c>
      <c r="O41" s="49"/>
    </row>
    <row r="42" spans="1:15" ht="15">
      <c r="A42" s="49"/>
      <c r="B42" s="79" t="s">
        <v>182</v>
      </c>
      <c r="C42" s="80" t="str">
        <f>IF(C35&gt;"",C35&amp;" - "&amp;G35,"")</f>
        <v>Ensio Lumes - Jorma Teuronen</v>
      </c>
      <c r="D42" s="80"/>
      <c r="E42" s="81"/>
      <c r="F42" s="82">
        <v>-6</v>
      </c>
      <c r="G42" s="82">
        <v>-2</v>
      </c>
      <c r="H42" s="82">
        <v>-13</v>
      </c>
      <c r="I42" s="82"/>
      <c r="J42" s="82"/>
      <c r="K42" s="83">
        <f>IF(ISBLANK(F42),"",COUNTIF(F42:J42,"&gt;=0"))</f>
        <v>0</v>
      </c>
      <c r="L42" s="84">
        <f>IF(ISBLANK(F42),"",(IF(LEFT(F42,1)="-",1,0)+IF(LEFT(G42,1)="-",1,0)+IF(LEFT(H42,1)="-",1,0)+IF(LEFT(I42,1)="-",1,0)+IF(LEFT(J42,1)="-",1,0)))</f>
        <v>3</v>
      </c>
      <c r="M42" s="85">
        <f aca="true" t="shared" si="1" ref="M42:N46">IF(K42=3,1,"")</f>
      </c>
      <c r="N42" s="86">
        <f t="shared" si="1"/>
        <v>1</v>
      </c>
      <c r="O42" s="49"/>
    </row>
    <row r="43" spans="1:15" ht="15">
      <c r="A43" s="49"/>
      <c r="B43" s="79" t="s">
        <v>183</v>
      </c>
      <c r="C43" s="80" t="str">
        <f>IF(C36&gt;"",C36&amp;" - "&amp;G36,"")</f>
        <v>Usko Puustinen - Oiva Siitonen</v>
      </c>
      <c r="D43" s="87"/>
      <c r="E43" s="81"/>
      <c r="F43" s="88">
        <v>-4</v>
      </c>
      <c r="G43" s="82">
        <v>-6</v>
      </c>
      <c r="H43" s="82">
        <v>-6</v>
      </c>
      <c r="I43" s="82"/>
      <c r="J43" s="82"/>
      <c r="K43" s="83">
        <f>IF(ISBLANK(F43),"",COUNTIF(F43:J43,"&gt;=0"))</f>
        <v>0</v>
      </c>
      <c r="L43" s="84">
        <f>IF(ISBLANK(F43),"",(IF(LEFT(F43,1)="-",1,0)+IF(LEFT(G43,1)="-",1,0)+IF(LEFT(H43,1)="-",1,0)+IF(LEFT(I43,1)="-",1,0)+IF(LEFT(J43,1)="-",1,0)))</f>
        <v>3</v>
      </c>
      <c r="M43" s="85">
        <f t="shared" si="1"/>
      </c>
      <c r="N43" s="86">
        <f t="shared" si="1"/>
        <v>1</v>
      </c>
      <c r="O43" s="49"/>
    </row>
    <row r="44" spans="1:15" ht="15">
      <c r="A44" s="49"/>
      <c r="B44" s="89" t="s">
        <v>184</v>
      </c>
      <c r="C44" s="90" t="str">
        <f>IF(C38&gt;"",C38&amp;" / "&amp;C39,"")</f>
        <v>Ensio Lumes / Usko Puustinen</v>
      </c>
      <c r="D44" s="91" t="str">
        <f>IF(G38&gt;"",G38&amp;" / "&amp;G39,"")</f>
        <v>Jorma Teuronen / Oiva Siitonen</v>
      </c>
      <c r="E44" s="92"/>
      <c r="F44" s="93">
        <v>9</v>
      </c>
      <c r="G44" s="94">
        <v>7</v>
      </c>
      <c r="H44" s="95">
        <v>-7</v>
      </c>
      <c r="I44" s="95">
        <v>-7</v>
      </c>
      <c r="J44" s="95">
        <v>8</v>
      </c>
      <c r="K44" s="83">
        <f>IF(ISBLANK(F44),"",COUNTIF(F44:J44,"&gt;=0"))</f>
        <v>3</v>
      </c>
      <c r="L44" s="84">
        <f>IF(ISBLANK(F44),"",(IF(LEFT(F44,1)="-",1,0)+IF(LEFT(G44,1)="-",1,0)+IF(LEFT(H44,1)="-",1,0)+IF(LEFT(I44,1)="-",1,0)+IF(LEFT(J44,1)="-",1,0)))</f>
        <v>2</v>
      </c>
      <c r="M44" s="85">
        <f t="shared" si="1"/>
        <v>1</v>
      </c>
      <c r="N44" s="86">
        <f t="shared" si="1"/>
      </c>
      <c r="O44" s="49"/>
    </row>
    <row r="45" spans="1:15" ht="15">
      <c r="A45" s="49"/>
      <c r="B45" s="79" t="s">
        <v>185</v>
      </c>
      <c r="C45" s="80" t="str">
        <f>IF(+C35&gt;"",C35&amp;" - "&amp;G36,"")</f>
        <v>Ensio Lumes - Oiva Siitonen</v>
      </c>
      <c r="D45" s="87"/>
      <c r="E45" s="81"/>
      <c r="F45" s="96">
        <v>-10</v>
      </c>
      <c r="G45" s="82">
        <v>11</v>
      </c>
      <c r="H45" s="82">
        <v>-4</v>
      </c>
      <c r="I45" s="111" t="s">
        <v>274</v>
      </c>
      <c r="J45" s="82"/>
      <c r="K45" s="83">
        <f>IF(ISBLANK(F45),"",COUNTIF(F45:J45,"&gt;=0"))</f>
        <v>1</v>
      </c>
      <c r="L45" s="84">
        <f>IF(ISBLANK(F45),"",(IF(LEFT(F45,1)="-",1,0)+IF(LEFT(G45,1)="-",1,0)+IF(LEFT(H45,1)="-",1,0)+IF(LEFT(I45,1)="-",1,0)+IF(LEFT(J45,1)="-",1,0)))</f>
        <v>3</v>
      </c>
      <c r="M45" s="85">
        <f t="shared" si="1"/>
      </c>
      <c r="N45" s="86">
        <f t="shared" si="1"/>
        <v>1</v>
      </c>
      <c r="O45" s="49"/>
    </row>
    <row r="46" spans="1:15" ht="15.75" thickBot="1">
      <c r="A46" s="49"/>
      <c r="B46" s="79" t="s">
        <v>186</v>
      </c>
      <c r="C46" s="80" t="str">
        <f>IF(+C36&gt;"",C36&amp;" - "&amp;G35,"")</f>
        <v>Usko Puustinen - Jorma Teuronen</v>
      </c>
      <c r="D46" s="87"/>
      <c r="E46" s="81"/>
      <c r="F46" s="82"/>
      <c r="G46" s="82"/>
      <c r="H46" s="82"/>
      <c r="I46" s="82"/>
      <c r="J46" s="82"/>
      <c r="K46" s="83">
        <f>IF(ISBLANK(F46),"",COUNTIF(F46:J46,"&gt;=0"))</f>
      </c>
      <c r="L46" s="97">
        <f>IF(ISBLANK(F46),"",(IF(LEFT(F46,1)="-",1,0)+IF(LEFT(G46,1)="-",1,0)+IF(LEFT(H46,1)="-",1,0)+IF(LEFT(I46,1)="-",1,0)+IF(LEFT(J46,1)="-",1,0)))</f>
      </c>
      <c r="M46" s="85">
        <f t="shared" si="1"/>
      </c>
      <c r="N46" s="86">
        <f t="shared" si="1"/>
      </c>
      <c r="O46" s="49"/>
    </row>
    <row r="47" spans="1:15" ht="16.5" thickBot="1">
      <c r="A47" s="44"/>
      <c r="B47" s="46"/>
      <c r="C47" s="46"/>
      <c r="D47" s="46"/>
      <c r="E47" s="46"/>
      <c r="F47" s="46"/>
      <c r="G47" s="46"/>
      <c r="H47" s="46"/>
      <c r="I47" s="98" t="s">
        <v>187</v>
      </c>
      <c r="J47" s="99"/>
      <c r="K47" s="100">
        <f>IF(ISBLANK(D42),"",SUM(K42:K46))</f>
      </c>
      <c r="L47" s="100">
        <f>IF(ISBLANK(E42),"",SUM(L42:L46))</f>
      </c>
      <c r="M47" s="101">
        <f>IF(ISBLANK(F42),"",SUM(M42:M46))</f>
        <v>1</v>
      </c>
      <c r="N47" s="102">
        <f>IF(ISBLANK(F42),"",SUM(N42:N46))</f>
        <v>3</v>
      </c>
      <c r="O47" s="49"/>
    </row>
    <row r="48" spans="1:15" ht="15">
      <c r="A48" s="44"/>
      <c r="B48" s="103" t="s">
        <v>188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56"/>
    </row>
    <row r="49" spans="1:15" ht="15">
      <c r="A49" s="44"/>
      <c r="B49" s="52" t="s">
        <v>189</v>
      </c>
      <c r="C49" s="52"/>
      <c r="D49" s="52" t="s">
        <v>190</v>
      </c>
      <c r="E49" s="104"/>
      <c r="F49" s="52"/>
      <c r="G49" s="52" t="s">
        <v>191</v>
      </c>
      <c r="H49" s="104"/>
      <c r="I49" s="52"/>
      <c r="J49" s="105" t="s">
        <v>192</v>
      </c>
      <c r="K49" s="10"/>
      <c r="L49" s="46"/>
      <c r="M49" s="46"/>
      <c r="N49" s="46"/>
      <c r="O49" s="56"/>
    </row>
    <row r="50" spans="1:15" ht="16.5" thickBot="1">
      <c r="A50" s="44"/>
      <c r="B50" s="46"/>
      <c r="C50" s="46"/>
      <c r="D50" s="46"/>
      <c r="E50" s="46"/>
      <c r="F50" s="46"/>
      <c r="G50" s="46"/>
      <c r="H50" s="46"/>
      <c r="I50" s="46"/>
      <c r="J50" s="124" t="str">
        <f>IF(M47=3,C34,IF(N47=3,G34,""))</f>
        <v>Wega 2</v>
      </c>
      <c r="K50" s="124"/>
      <c r="L50" s="124"/>
      <c r="M50" s="124"/>
      <c r="N50" s="115"/>
      <c r="O50" s="49"/>
    </row>
    <row r="51" spans="1:15" ht="18">
      <c r="A51" s="106"/>
      <c r="B51" s="107"/>
      <c r="C51" s="107"/>
      <c r="D51" s="107"/>
      <c r="E51" s="107"/>
      <c r="F51" s="107"/>
      <c r="G51" s="107"/>
      <c r="H51" s="107"/>
      <c r="I51" s="107"/>
      <c r="J51" s="108"/>
      <c r="K51" s="108"/>
      <c r="L51" s="108"/>
      <c r="M51" s="108"/>
      <c r="N51" s="108"/>
      <c r="O51" s="109"/>
    </row>
    <row r="55" spans="1:15" ht="15.75">
      <c r="A55" s="44"/>
      <c r="B55" s="10"/>
      <c r="C55" s="45" t="s">
        <v>151</v>
      </c>
      <c r="D55" s="46"/>
      <c r="E55" s="46"/>
      <c r="F55" s="10"/>
      <c r="G55" s="47" t="s">
        <v>152</v>
      </c>
      <c r="H55" s="48"/>
      <c r="I55" s="128" t="s">
        <v>112</v>
      </c>
      <c r="J55" s="128"/>
      <c r="K55" s="128"/>
      <c r="L55" s="128"/>
      <c r="M55" s="128"/>
      <c r="N55" s="116"/>
      <c r="O55" s="49"/>
    </row>
    <row r="56" spans="1:15" ht="20.25">
      <c r="A56" s="44"/>
      <c r="B56" s="50"/>
      <c r="C56" s="51" t="s">
        <v>153</v>
      </c>
      <c r="D56" s="46"/>
      <c r="E56" s="46"/>
      <c r="F56" s="10"/>
      <c r="G56" s="47" t="s">
        <v>154</v>
      </c>
      <c r="H56" s="48"/>
      <c r="I56" s="128" t="s">
        <v>93</v>
      </c>
      <c r="J56" s="128"/>
      <c r="K56" s="128"/>
      <c r="L56" s="128"/>
      <c r="M56" s="128"/>
      <c r="N56" s="116"/>
      <c r="O56" s="49"/>
    </row>
    <row r="57" spans="1:15" ht="15">
      <c r="A57" s="44"/>
      <c r="B57" s="46"/>
      <c r="C57" s="52" t="s">
        <v>155</v>
      </c>
      <c r="D57" s="46"/>
      <c r="E57" s="46"/>
      <c r="F57" s="46"/>
      <c r="G57" s="47" t="s">
        <v>156</v>
      </c>
      <c r="H57" s="53"/>
      <c r="I57" s="129">
        <v>80</v>
      </c>
      <c r="J57" s="129"/>
      <c r="K57" s="129"/>
      <c r="L57" s="129"/>
      <c r="M57" s="129"/>
      <c r="N57" s="117"/>
      <c r="O57" s="49"/>
    </row>
    <row r="58" spans="1:15" ht="15.75">
      <c r="A58" s="44"/>
      <c r="B58" s="46"/>
      <c r="C58" s="46"/>
      <c r="D58" s="46"/>
      <c r="E58" s="46"/>
      <c r="F58" s="46"/>
      <c r="G58" s="47" t="s">
        <v>157</v>
      </c>
      <c r="H58" s="48"/>
      <c r="I58" s="118">
        <v>40481</v>
      </c>
      <c r="J58" s="118"/>
      <c r="K58" s="118"/>
      <c r="L58" s="54" t="s">
        <v>158</v>
      </c>
      <c r="M58" s="130" t="s">
        <v>267</v>
      </c>
      <c r="N58" s="119"/>
      <c r="O58" s="49"/>
    </row>
    <row r="59" spans="1:15" ht="15">
      <c r="A59" s="44"/>
      <c r="B59" s="10"/>
      <c r="C59" s="55" t="s">
        <v>160</v>
      </c>
      <c r="D59" s="46"/>
      <c r="E59" s="46"/>
      <c r="F59" s="46"/>
      <c r="G59" s="55" t="s">
        <v>160</v>
      </c>
      <c r="H59" s="46"/>
      <c r="I59" s="46"/>
      <c r="J59" s="46"/>
      <c r="K59" s="46"/>
      <c r="L59" s="46"/>
      <c r="M59" s="46"/>
      <c r="N59" s="46"/>
      <c r="O59" s="56"/>
    </row>
    <row r="60" spans="1:15" ht="15.75">
      <c r="A60" s="49"/>
      <c r="B60" s="58" t="s">
        <v>161</v>
      </c>
      <c r="C60" s="125" t="s">
        <v>22</v>
      </c>
      <c r="D60" s="126"/>
      <c r="E60" s="59"/>
      <c r="F60" s="60" t="s">
        <v>162</v>
      </c>
      <c r="G60" s="125" t="s">
        <v>93</v>
      </c>
      <c r="H60" s="127"/>
      <c r="I60" s="127"/>
      <c r="J60" s="127"/>
      <c r="K60" s="127"/>
      <c r="L60" s="127"/>
      <c r="M60" s="127"/>
      <c r="N60" s="126"/>
      <c r="O60" s="49"/>
    </row>
    <row r="61" spans="1:15" ht="15">
      <c r="A61" s="49"/>
      <c r="B61" s="61" t="s">
        <v>163</v>
      </c>
      <c r="C61" s="121" t="s">
        <v>273</v>
      </c>
      <c r="D61" s="122"/>
      <c r="E61" s="62"/>
      <c r="F61" s="63" t="s">
        <v>165</v>
      </c>
      <c r="G61" s="121" t="s">
        <v>269</v>
      </c>
      <c r="H61" s="123"/>
      <c r="I61" s="123"/>
      <c r="J61" s="123"/>
      <c r="K61" s="123"/>
      <c r="L61" s="123"/>
      <c r="M61" s="123"/>
      <c r="N61" s="122"/>
      <c r="O61" s="49"/>
    </row>
    <row r="62" spans="1:15" ht="15">
      <c r="A62" s="49"/>
      <c r="B62" s="64" t="s">
        <v>167</v>
      </c>
      <c r="C62" s="121" t="s">
        <v>272</v>
      </c>
      <c r="D62" s="122"/>
      <c r="E62" s="62"/>
      <c r="F62" s="65" t="s">
        <v>169</v>
      </c>
      <c r="G62" s="121" t="s">
        <v>271</v>
      </c>
      <c r="H62" s="123"/>
      <c r="I62" s="123"/>
      <c r="J62" s="123"/>
      <c r="K62" s="123"/>
      <c r="L62" s="123"/>
      <c r="M62" s="123"/>
      <c r="N62" s="122"/>
      <c r="O62" s="49"/>
    </row>
    <row r="63" spans="1:15" ht="15">
      <c r="A63" s="44"/>
      <c r="B63" s="66" t="s">
        <v>171</v>
      </c>
      <c r="C63" s="67"/>
      <c r="D63" s="68"/>
      <c r="E63" s="69"/>
      <c r="F63" s="66" t="s">
        <v>171</v>
      </c>
      <c r="G63" s="70"/>
      <c r="H63" s="70"/>
      <c r="I63" s="70"/>
      <c r="J63" s="70"/>
      <c r="K63" s="70"/>
      <c r="L63" s="70"/>
      <c r="M63" s="70"/>
      <c r="N63" s="70"/>
      <c r="O63" s="56"/>
    </row>
    <row r="64" spans="1:15" ht="15">
      <c r="A64" s="49"/>
      <c r="B64" s="61"/>
      <c r="C64" s="121" t="s">
        <v>273</v>
      </c>
      <c r="D64" s="122"/>
      <c r="E64" s="62"/>
      <c r="F64" s="63"/>
      <c r="G64" s="121" t="s">
        <v>269</v>
      </c>
      <c r="H64" s="123"/>
      <c r="I64" s="123"/>
      <c r="J64" s="123"/>
      <c r="K64" s="123"/>
      <c r="L64" s="123"/>
      <c r="M64" s="123"/>
      <c r="N64" s="122"/>
      <c r="O64" s="49"/>
    </row>
    <row r="65" spans="1:15" ht="15">
      <c r="A65" s="49"/>
      <c r="B65" s="71"/>
      <c r="C65" s="121" t="s">
        <v>272</v>
      </c>
      <c r="D65" s="122"/>
      <c r="E65" s="62"/>
      <c r="F65" s="72"/>
      <c r="G65" s="121" t="s">
        <v>271</v>
      </c>
      <c r="H65" s="123"/>
      <c r="I65" s="123"/>
      <c r="J65" s="123"/>
      <c r="K65" s="123"/>
      <c r="L65" s="123"/>
      <c r="M65" s="123"/>
      <c r="N65" s="122"/>
      <c r="O65" s="49"/>
    </row>
    <row r="66" spans="1:15" ht="15.75">
      <c r="A66" s="44"/>
      <c r="B66" s="46"/>
      <c r="C66" s="46"/>
      <c r="D66" s="46"/>
      <c r="E66" s="46"/>
      <c r="F66" s="55" t="s">
        <v>172</v>
      </c>
      <c r="G66" s="73"/>
      <c r="H66" s="73"/>
      <c r="I66" s="73"/>
      <c r="J66" s="46"/>
      <c r="K66" s="46"/>
      <c r="L66" s="46"/>
      <c r="M66" s="74"/>
      <c r="N66" s="10"/>
      <c r="O66" s="56"/>
    </row>
    <row r="67" spans="1:15" ht="15">
      <c r="A67" s="44"/>
      <c r="B67" s="45" t="s">
        <v>173</v>
      </c>
      <c r="C67" s="46"/>
      <c r="D67" s="46"/>
      <c r="E67" s="46"/>
      <c r="F67" s="75" t="s">
        <v>174</v>
      </c>
      <c r="G67" s="75" t="s">
        <v>175</v>
      </c>
      <c r="H67" s="75" t="s">
        <v>176</v>
      </c>
      <c r="I67" s="75" t="s">
        <v>177</v>
      </c>
      <c r="J67" s="75" t="s">
        <v>178</v>
      </c>
      <c r="K67" s="76" t="s">
        <v>179</v>
      </c>
      <c r="L67" s="77"/>
      <c r="M67" s="78" t="s">
        <v>180</v>
      </c>
      <c r="N67" s="78" t="s">
        <v>181</v>
      </c>
      <c r="O67" s="49"/>
    </row>
    <row r="68" spans="1:15" ht="15">
      <c r="A68" s="49"/>
      <c r="B68" s="79" t="s">
        <v>182</v>
      </c>
      <c r="C68" s="80" t="str">
        <f>IF(C61&gt;"",C61&amp;" - "&amp;G61,"")</f>
        <v>Usko Puustinen - Erik Bifeldt</v>
      </c>
      <c r="D68" s="80"/>
      <c r="E68" s="81"/>
      <c r="F68" s="82">
        <v>9</v>
      </c>
      <c r="G68" s="82">
        <v>-9</v>
      </c>
      <c r="H68" s="82">
        <v>6</v>
      </c>
      <c r="I68" s="82">
        <v>-11</v>
      </c>
      <c r="J68" s="82">
        <v>-9</v>
      </c>
      <c r="K68" s="83">
        <f>IF(ISBLANK(F68),"",COUNTIF(F68:J68,"&gt;=0"))</f>
        <v>2</v>
      </c>
      <c r="L68" s="84">
        <f>IF(ISBLANK(F68),"",(IF(LEFT(F68,1)="-",1,0)+IF(LEFT(G68,1)="-",1,0)+IF(LEFT(H68,1)="-",1,0)+IF(LEFT(I68,1)="-",1,0)+IF(LEFT(J68,1)="-",1,0)))</f>
        <v>3</v>
      </c>
      <c r="M68" s="85">
        <f aca="true" t="shared" si="2" ref="M68:N72">IF(K68=3,1,"")</f>
      </c>
      <c r="N68" s="86">
        <f t="shared" si="2"/>
        <v>1</v>
      </c>
      <c r="O68" s="49"/>
    </row>
    <row r="69" spans="1:15" ht="15">
      <c r="A69" s="49"/>
      <c r="B69" s="79" t="s">
        <v>183</v>
      </c>
      <c r="C69" s="80" t="str">
        <f>IF(C62&gt;"",C62&amp;" - "&amp;G62,"")</f>
        <v>Ensio Lumes - Waldemar Kovanko</v>
      </c>
      <c r="D69" s="87"/>
      <c r="E69" s="81"/>
      <c r="F69" s="88">
        <v>-9</v>
      </c>
      <c r="G69" s="82">
        <v>-9</v>
      </c>
      <c r="H69" s="82">
        <v>-5</v>
      </c>
      <c r="I69" s="82"/>
      <c r="J69" s="82"/>
      <c r="K69" s="83">
        <f>IF(ISBLANK(F69),"",COUNTIF(F69:J69,"&gt;=0"))</f>
        <v>0</v>
      </c>
      <c r="L69" s="84">
        <f>IF(ISBLANK(F69),"",(IF(LEFT(F69,1)="-",1,0)+IF(LEFT(G69,1)="-",1,0)+IF(LEFT(H69,1)="-",1,0)+IF(LEFT(I69,1)="-",1,0)+IF(LEFT(J69,1)="-",1,0)))</f>
        <v>3</v>
      </c>
      <c r="M69" s="85">
        <f t="shared" si="2"/>
      </c>
      <c r="N69" s="86">
        <f t="shared" si="2"/>
        <v>1</v>
      </c>
      <c r="O69" s="49"/>
    </row>
    <row r="70" spans="1:15" ht="15">
      <c r="A70" s="49"/>
      <c r="B70" s="89" t="s">
        <v>184</v>
      </c>
      <c r="C70" s="90" t="str">
        <f>IF(C64&gt;"",C64&amp;" / "&amp;C65,"")</f>
        <v>Usko Puustinen / Ensio Lumes</v>
      </c>
      <c r="D70" s="91" t="str">
        <f>IF(G64&gt;"",G64&amp;" / "&amp;G65,"")</f>
        <v>Erik Bifeldt / Waldemar Kovanko</v>
      </c>
      <c r="E70" s="92"/>
      <c r="F70" s="93">
        <v>-6</v>
      </c>
      <c r="G70" s="94">
        <v>9</v>
      </c>
      <c r="H70" s="95">
        <v>6</v>
      </c>
      <c r="I70" s="95">
        <v>9</v>
      </c>
      <c r="J70" s="95"/>
      <c r="K70" s="83">
        <f>IF(ISBLANK(F70),"",COUNTIF(F70:J70,"&gt;=0"))</f>
        <v>3</v>
      </c>
      <c r="L70" s="84">
        <f>IF(ISBLANK(F70),"",(IF(LEFT(F70,1)="-",1,0)+IF(LEFT(G70,1)="-",1,0)+IF(LEFT(H70,1)="-",1,0)+IF(LEFT(I70,1)="-",1,0)+IF(LEFT(J70,1)="-",1,0)))</f>
        <v>1</v>
      </c>
      <c r="M70" s="85">
        <f t="shared" si="2"/>
        <v>1</v>
      </c>
      <c r="N70" s="86">
        <f t="shared" si="2"/>
      </c>
      <c r="O70" s="49"/>
    </row>
    <row r="71" spans="1:15" ht="15">
      <c r="A71" s="49"/>
      <c r="B71" s="79" t="s">
        <v>185</v>
      </c>
      <c r="C71" s="80" t="str">
        <f>IF(+C61&gt;"",C61&amp;" - "&amp;G62,"")</f>
        <v>Usko Puustinen - Waldemar Kovanko</v>
      </c>
      <c r="D71" s="87"/>
      <c r="E71" s="81"/>
      <c r="F71" s="96">
        <v>-4</v>
      </c>
      <c r="G71" s="82">
        <v>-7</v>
      </c>
      <c r="H71" s="82">
        <v>9</v>
      </c>
      <c r="I71" s="82">
        <v>-10</v>
      </c>
      <c r="J71" s="82"/>
      <c r="K71" s="83">
        <f>IF(ISBLANK(F71),"",COUNTIF(F71:J71,"&gt;=0"))</f>
        <v>1</v>
      </c>
      <c r="L71" s="84">
        <f>IF(ISBLANK(F71),"",(IF(LEFT(F71,1)="-",1,0)+IF(LEFT(G71,1)="-",1,0)+IF(LEFT(H71,1)="-",1,0)+IF(LEFT(I71,1)="-",1,0)+IF(LEFT(J71,1)="-",1,0)))</f>
        <v>3</v>
      </c>
      <c r="M71" s="85">
        <f t="shared" si="2"/>
      </c>
      <c r="N71" s="86">
        <f t="shared" si="2"/>
        <v>1</v>
      </c>
      <c r="O71" s="49"/>
    </row>
    <row r="72" spans="1:15" ht="15.75" thickBot="1">
      <c r="A72" s="49"/>
      <c r="B72" s="79" t="s">
        <v>186</v>
      </c>
      <c r="C72" s="80" t="str">
        <f>IF(+C62&gt;"",C62&amp;" - "&amp;G61,"")</f>
        <v>Ensio Lumes - Erik Bifeldt</v>
      </c>
      <c r="D72" s="87"/>
      <c r="E72" s="81"/>
      <c r="F72" s="82"/>
      <c r="G72" s="82"/>
      <c r="H72" s="82"/>
      <c r="I72" s="82"/>
      <c r="J72" s="82"/>
      <c r="K72" s="83">
        <f>IF(ISBLANK(F72),"",COUNTIF(F72:J72,"&gt;=0"))</f>
      </c>
      <c r="L72" s="97">
        <f>IF(ISBLANK(F72),"",(IF(LEFT(F72,1)="-",1,0)+IF(LEFT(G72,1)="-",1,0)+IF(LEFT(H72,1)="-",1,0)+IF(LEFT(I72,1)="-",1,0)+IF(LEFT(J72,1)="-",1,0)))</f>
      </c>
      <c r="M72" s="85">
        <f t="shared" si="2"/>
      </c>
      <c r="N72" s="86">
        <f t="shared" si="2"/>
      </c>
      <c r="O72" s="49"/>
    </row>
    <row r="73" spans="1:15" ht="16.5" thickBot="1">
      <c r="A73" s="44"/>
      <c r="B73" s="46"/>
      <c r="C73" s="46"/>
      <c r="D73" s="46"/>
      <c r="E73" s="46"/>
      <c r="F73" s="46"/>
      <c r="G73" s="46"/>
      <c r="H73" s="46"/>
      <c r="I73" s="98" t="s">
        <v>187</v>
      </c>
      <c r="J73" s="99"/>
      <c r="K73" s="100">
        <f>IF(ISBLANK(D68),"",SUM(K68:K72))</f>
      </c>
      <c r="L73" s="100">
        <f>IF(ISBLANK(E68),"",SUM(L68:L72))</f>
      </c>
      <c r="M73" s="101">
        <f>IF(ISBLANK(F68),"",SUM(M68:M72))</f>
        <v>1</v>
      </c>
      <c r="N73" s="102">
        <f>IF(ISBLANK(F68),"",SUM(N68:N72))</f>
        <v>3</v>
      </c>
      <c r="O73" s="49"/>
    </row>
    <row r="74" spans="1:15" ht="15">
      <c r="A74" s="44"/>
      <c r="B74" s="103" t="s">
        <v>188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56"/>
    </row>
    <row r="75" spans="1:15" ht="15">
      <c r="A75" s="44"/>
      <c r="B75" s="52" t="s">
        <v>189</v>
      </c>
      <c r="C75" s="52"/>
      <c r="D75" s="52" t="s">
        <v>190</v>
      </c>
      <c r="E75" s="104"/>
      <c r="F75" s="52"/>
      <c r="G75" s="52" t="s">
        <v>191</v>
      </c>
      <c r="H75" s="104"/>
      <c r="I75" s="52"/>
      <c r="J75" s="105" t="s">
        <v>192</v>
      </c>
      <c r="K75" s="10"/>
      <c r="L75" s="46"/>
      <c r="M75" s="46"/>
      <c r="N75" s="46"/>
      <c r="O75" s="56"/>
    </row>
    <row r="76" spans="1:15" ht="16.5" thickBot="1">
      <c r="A76" s="44"/>
      <c r="B76" s="46"/>
      <c r="C76" s="46"/>
      <c r="D76" s="46"/>
      <c r="E76" s="46"/>
      <c r="F76" s="46"/>
      <c r="G76" s="46"/>
      <c r="H76" s="46"/>
      <c r="I76" s="46"/>
      <c r="J76" s="124" t="str">
        <f>IF(M73=3,C60,IF(N73=3,G60,""))</f>
        <v>BK</v>
      </c>
      <c r="K76" s="124"/>
      <c r="L76" s="124"/>
      <c r="M76" s="124"/>
      <c r="N76" s="115"/>
      <c r="O76" s="49"/>
    </row>
    <row r="77" spans="1:15" ht="18">
      <c r="A77" s="106"/>
      <c r="B77" s="107"/>
      <c r="C77" s="107"/>
      <c r="D77" s="107"/>
      <c r="E77" s="107"/>
      <c r="F77" s="107"/>
      <c r="G77" s="107"/>
      <c r="H77" s="107"/>
      <c r="I77" s="107"/>
      <c r="J77" s="108"/>
      <c r="K77" s="108"/>
      <c r="L77" s="108"/>
      <c r="M77" s="108"/>
      <c r="N77" s="108"/>
      <c r="O77" s="109"/>
    </row>
    <row r="79" spans="2:4" ht="15">
      <c r="B79" t="s">
        <v>275</v>
      </c>
      <c r="C79" t="s">
        <v>93</v>
      </c>
      <c r="D79" t="s">
        <v>276</v>
      </c>
    </row>
    <row r="80" spans="2:4" ht="15">
      <c r="B80" t="s">
        <v>277</v>
      </c>
      <c r="C80" t="s">
        <v>46</v>
      </c>
      <c r="D80" s="112" t="s">
        <v>278</v>
      </c>
    </row>
    <row r="81" spans="2:4" ht="15">
      <c r="B81" t="s">
        <v>279</v>
      </c>
      <c r="C81" t="s">
        <v>22</v>
      </c>
      <c r="D81" t="s">
        <v>280</v>
      </c>
    </row>
  </sheetData>
  <sheetProtection/>
  <mergeCells count="48"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J23:N23"/>
    <mergeCell ref="I29:N29"/>
    <mergeCell ref="I30:N30"/>
    <mergeCell ref="I31:N31"/>
    <mergeCell ref="I32:K32"/>
    <mergeCell ref="M32:N32"/>
    <mergeCell ref="C34:D34"/>
    <mergeCell ref="G34:N34"/>
    <mergeCell ref="C35:D35"/>
    <mergeCell ref="G35:N35"/>
    <mergeCell ref="C36:D36"/>
    <mergeCell ref="G36:N36"/>
    <mergeCell ref="C38:D38"/>
    <mergeCell ref="G38:N38"/>
    <mergeCell ref="C39:D39"/>
    <mergeCell ref="G39:N39"/>
    <mergeCell ref="G62:N62"/>
    <mergeCell ref="J50:N50"/>
    <mergeCell ref="I55:N55"/>
    <mergeCell ref="I56:N56"/>
    <mergeCell ref="I57:N57"/>
    <mergeCell ref="I58:K58"/>
    <mergeCell ref="M58:N58"/>
    <mergeCell ref="C64:D64"/>
    <mergeCell ref="G64:N64"/>
    <mergeCell ref="C65:D65"/>
    <mergeCell ref="G65:N65"/>
    <mergeCell ref="J76:N76"/>
    <mergeCell ref="C60:D60"/>
    <mergeCell ref="G60:N60"/>
    <mergeCell ref="C61:D61"/>
    <mergeCell ref="G61:N61"/>
    <mergeCell ref="C62:D6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Zewi</dc:creator>
  <cp:keywords/>
  <dc:description/>
  <cp:lastModifiedBy>Gabriel Zewi</cp:lastModifiedBy>
  <dcterms:created xsi:type="dcterms:W3CDTF">2010-11-03T12:11:02Z</dcterms:created>
  <dcterms:modified xsi:type="dcterms:W3CDTF">2010-11-03T21:37:30Z</dcterms:modified>
  <cp:category/>
  <cp:version/>
  <cp:contentType/>
  <cp:contentStatus/>
</cp:coreProperties>
</file>