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<sst xmlns="http://schemas.openxmlformats.org/spreadsheetml/2006/main" count="63" uniqueCount="56">
  <si>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</si>
  <si>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</si>
  <si>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</si>
  <si>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</si>
  <si>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</si>
  <si>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</si>
  <si>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</si>
  <si>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</si>
  <si>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</si>
  <si>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</si>
  <si>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</si>
  <si>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</si>
  <si>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</si>
  <si>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</si>
  <si>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</si>
  <si>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</si>
  <si>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</si>
  <si>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</si>
  <si>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</si>
  <si>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</si>
  <si>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</si>
  <si>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</si>
  <si>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</si>
  <si>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</si>
  <si>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</si>
  <si>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</si>
  <si>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</si>
  <si>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</si>
  <si>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</si>
  <si>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</si>
  <si>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</si>
  <si>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</si>
  <si>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</si>
  <si>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</si>
  <si>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</si>
  <si>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</si>
  <si>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</si>
  <si>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</si>
  <si>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</si>
  <si>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</si>
  <si>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</si>
  <si>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</si>
  <si>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</si>
  <si>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</si>
  <si>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</si>
  <si>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</si>
  <si>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</si>
  <si>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T.Terho</t>
  </si>
  <si>
    <t>H. Arjamaa</t>
  </si>
  <si>
    <t>M.Rauvola</t>
  </si>
  <si>
    <t>MBF</t>
  </si>
  <si>
    <t>UpAndDown-Team</t>
  </si>
  <si>
    <t>SM</t>
  </si>
  <si>
    <t>T.Tamminen</t>
  </si>
  <si>
    <t>R.Kantola</t>
  </si>
  <si>
    <t>M.Kantola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</si>
</sst>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F22" sqref="F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9">
        <v>40499</v>
      </c>
      <c r="K2" s="100"/>
      <c r="L2" s="100"/>
      <c r="M2" s="100"/>
      <c r="N2" s="101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2" t="s">
        <v>52</v>
      </c>
      <c r="K3" s="103"/>
      <c r="L3" s="103"/>
      <c r="M3" s="103"/>
      <c r="N3" s="104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50</v>
      </c>
      <c r="D5" s="98"/>
      <c r="E5" s="25"/>
      <c r="F5" s="53" t="s">
        <v>22</v>
      </c>
      <c r="G5" s="92" t="s">
        <v>51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47</v>
      </c>
      <c r="D6" s="91"/>
      <c r="E6" s="26"/>
      <c r="F6" s="84" t="s">
        <v>1</v>
      </c>
      <c r="G6" s="90" t="s">
        <v>53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48</v>
      </c>
      <c r="D7" s="91"/>
      <c r="E7" s="26"/>
      <c r="F7" s="85" t="s">
        <v>3</v>
      </c>
      <c r="G7" s="95" t="s">
        <v>54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49</v>
      </c>
      <c r="D8" s="91"/>
      <c r="E8" s="26"/>
      <c r="F8" s="85" t="s">
        <v>21</v>
      </c>
      <c r="G8" s="95" t="s">
        <v>55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 t="s">
        <v>47</v>
      </c>
      <c r="D10" s="91"/>
      <c r="E10" s="26"/>
      <c r="F10" s="46"/>
      <c r="G10" s="95" t="s">
        <v>53</v>
      </c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 t="s">
        <v>48</v>
      </c>
      <c r="D11" s="91"/>
      <c r="E11" s="26"/>
      <c r="F11" s="42"/>
      <c r="G11" s="95" t="s">
        <v>55</v>
      </c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105" t="s">
        <v>24</v>
      </c>
      <c r="L13" s="10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T.Terho</v>
      </c>
      <c r="D14" s="50" t="str">
        <f>IF(G6&gt;"",G6,"")</f>
        <v>T.Tamminen</v>
      </c>
      <c r="E14" s="50">
        <f>IF(E6&gt;"",E6&amp;" - "&amp;I6,"")</f>
      </c>
      <c r="F14" s="15">
        <v>-11</v>
      </c>
      <c r="G14" s="15">
        <v>7</v>
      </c>
      <c r="H14" s="24">
        <v>-10</v>
      </c>
      <c r="I14" s="15">
        <v>5</v>
      </c>
      <c r="J14" s="15">
        <v>-9</v>
      </c>
      <c r="K14" s="30">
        <f>IF(ISBLANK(F14),"",COUNTIF(F14:J14,"&gt;=0"))</f>
        <v>2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52</v>
      </c>
      <c r="Q14" s="78">
        <f t="shared" si="0"/>
        <v>48</v>
      </c>
      <c r="R14" s="79">
        <f aca="true" t="shared" si="1" ref="R14:R19">+P14-Q14</f>
        <v>4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13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7</v>
      </c>
      <c r="Y14" s="71">
        <f aca="true" t="shared" si="6" ref="Y14:Y23">IF(H14="",0,IF(LEFT(H14,1)="-",ABS(H14),(IF(H14&gt;9,H14+2,11))))</f>
        <v>10</v>
      </c>
      <c r="Z14" s="72">
        <f aca="true" t="shared" si="7" ref="Z14:Z23">IF(H14="",0,IF(LEFT(H14,1)="-",(IF(ABS(H14)&gt;9,(ABS(H14)+2),11)),H14))</f>
        <v>12</v>
      </c>
      <c r="AA14" s="71">
        <f aca="true" t="shared" si="8" ref="AA14:AA23">IF(I14="",0,IF(LEFT(I14,1)="-",ABS(I14),(IF(I14&gt;9,I14+2,11))))</f>
        <v>11</v>
      </c>
      <c r="AB14" s="72">
        <f aca="true" t="shared" si="9" ref="AB14:AB23">IF(I14="",0,IF(LEFT(I14,1)="-",(IF(ABS(I14)&gt;9,(ABS(I14)+2),11)),I14))</f>
        <v>5</v>
      </c>
      <c r="AC14" s="71">
        <f aca="true" t="shared" si="10" ref="AC14:AC23">IF(J14="",0,IF(LEFT(J14,1)="-",ABS(J14),(IF(J14&gt;9,J14+2,11))))</f>
        <v>9</v>
      </c>
      <c r="AD14" s="72">
        <f aca="true" t="shared" si="11" ref="AD14:AD23">IF(J14="",0,IF(LEFT(J14,1)="-",(IF(ABS(J14)&gt;9,(ABS(J14)+2),11)),J14))</f>
        <v>11</v>
      </c>
    </row>
    <row r="15" spans="1:30" ht="15" customHeight="1" thickBot="1">
      <c r="A15" s="32"/>
      <c r="B15" s="58" t="s">
        <v>8</v>
      </c>
      <c r="C15" s="50" t="str">
        <f>IF(C7&gt;"",C7,"")</f>
        <v>H. Arjamaa</v>
      </c>
      <c r="D15" s="50" t="str">
        <f>IF(G7&gt;"",G7,"")</f>
        <v>R.Kantola</v>
      </c>
      <c r="E15" s="50">
        <f>IF(E7&gt;"",E7&amp;" - "&amp;I7,"")</f>
      </c>
      <c r="F15" s="16">
        <v>13</v>
      </c>
      <c r="G15" s="15">
        <v>5</v>
      </c>
      <c r="H15" s="15">
        <v>-10</v>
      </c>
      <c r="I15" s="15">
        <v>-9</v>
      </c>
      <c r="J15" s="15">
        <v>-10</v>
      </c>
      <c r="K15" s="30">
        <f>IF(ISBLANK(F15),"",COUNTIF(F15:J15,"&gt;=0"))</f>
        <v>2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55</v>
      </c>
      <c r="Q15" s="78">
        <f t="shared" si="0"/>
        <v>53</v>
      </c>
      <c r="R15" s="79">
        <f t="shared" si="1"/>
        <v>2</v>
      </c>
      <c r="U15" s="71">
        <f t="shared" si="2"/>
        <v>15</v>
      </c>
      <c r="V15" s="72">
        <f t="shared" si="3"/>
        <v>13</v>
      </c>
      <c r="W15" s="71">
        <f t="shared" si="4"/>
        <v>11</v>
      </c>
      <c r="X15" s="72">
        <f t="shared" si="5"/>
        <v>5</v>
      </c>
      <c r="Y15" s="71">
        <f t="shared" si="6"/>
        <v>10</v>
      </c>
      <c r="Z15" s="72">
        <f t="shared" si="7"/>
        <v>12</v>
      </c>
      <c r="AA15" s="71">
        <f t="shared" si="8"/>
        <v>9</v>
      </c>
      <c r="AB15" s="72">
        <f t="shared" si="9"/>
        <v>11</v>
      </c>
      <c r="AC15" s="71">
        <f t="shared" si="10"/>
        <v>10</v>
      </c>
      <c r="AD15" s="72">
        <f t="shared" si="11"/>
        <v>12</v>
      </c>
    </row>
    <row r="16" spans="1:30" ht="15" customHeight="1" thickBot="1">
      <c r="A16" s="32"/>
      <c r="B16" s="59" t="s">
        <v>28</v>
      </c>
      <c r="C16" s="50" t="str">
        <f>IF(C8&gt;"",C8,"")</f>
        <v>M.Rauvola</v>
      </c>
      <c r="D16" s="50" t="str">
        <f>IF(G8&gt;"",G8,"")</f>
        <v>M.Kantola</v>
      </c>
      <c r="E16" s="55"/>
      <c r="F16" s="16">
        <v>7</v>
      </c>
      <c r="G16" s="56">
        <v>-9</v>
      </c>
      <c r="H16" s="16">
        <v>-3</v>
      </c>
      <c r="I16" s="16">
        <v>-5</v>
      </c>
      <c r="J16" s="16"/>
      <c r="K16" s="30">
        <f aca="true" t="shared" si="12" ref="K16:K23">IF(ISBLANK(F16),"",COUNTIF(F16:J16,"&gt;=0"))</f>
        <v>1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7">
        <f t="shared" si="0"/>
        <v>28</v>
      </c>
      <c r="Q16" s="78">
        <f t="shared" si="0"/>
        <v>40</v>
      </c>
      <c r="R16" s="79">
        <f t="shared" si="1"/>
        <v>-12</v>
      </c>
      <c r="U16" s="71">
        <f t="shared" si="2"/>
        <v>11</v>
      </c>
      <c r="V16" s="72">
        <f t="shared" si="3"/>
        <v>7</v>
      </c>
      <c r="W16" s="71">
        <f t="shared" si="4"/>
        <v>9</v>
      </c>
      <c r="X16" s="72">
        <f t="shared" si="5"/>
        <v>11</v>
      </c>
      <c r="Y16" s="71">
        <f t="shared" si="6"/>
        <v>3</v>
      </c>
      <c r="Z16" s="72">
        <f t="shared" si="7"/>
        <v>11</v>
      </c>
      <c r="AA16" s="71">
        <f t="shared" si="8"/>
        <v>5</v>
      </c>
      <c r="AB16" s="72">
        <f t="shared" si="9"/>
        <v>11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H. Arjamaa</v>
      </c>
      <c r="D17" s="50" t="str">
        <f>IF(G6&gt;"",G6,"")</f>
        <v>T.Tamminen</v>
      </c>
      <c r="E17" s="55"/>
      <c r="F17" s="16">
        <v>8</v>
      </c>
      <c r="G17" s="56">
        <v>-13</v>
      </c>
      <c r="H17" s="16">
        <v>3</v>
      </c>
      <c r="I17" s="16">
        <v>2</v>
      </c>
      <c r="J17" s="16"/>
      <c r="K17" s="30">
        <f t="shared" si="12"/>
        <v>3</v>
      </c>
      <c r="L17" s="31">
        <f t="shared" si="13"/>
        <v>1</v>
      </c>
      <c r="M17" s="39">
        <f t="shared" si="14"/>
        <v>1</v>
      </c>
      <c r="N17" s="38">
        <f t="shared" si="15"/>
      </c>
      <c r="O17" s="32"/>
      <c r="P17" s="77">
        <f t="shared" si="0"/>
        <v>46</v>
      </c>
      <c r="Q17" s="78">
        <f t="shared" si="0"/>
        <v>28</v>
      </c>
      <c r="R17" s="79">
        <f t="shared" si="1"/>
        <v>18</v>
      </c>
      <c r="U17" s="71">
        <f t="shared" si="2"/>
        <v>11</v>
      </c>
      <c r="V17" s="72">
        <f t="shared" si="3"/>
        <v>8</v>
      </c>
      <c r="W17" s="71">
        <f t="shared" si="4"/>
        <v>13</v>
      </c>
      <c r="X17" s="72">
        <f t="shared" si="5"/>
        <v>15</v>
      </c>
      <c r="Y17" s="71">
        <f t="shared" si="6"/>
        <v>11</v>
      </c>
      <c r="Z17" s="72">
        <f t="shared" si="7"/>
        <v>3</v>
      </c>
      <c r="AA17" s="71">
        <f t="shared" si="8"/>
        <v>11</v>
      </c>
      <c r="AB17" s="72">
        <f t="shared" si="9"/>
        <v>2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T.Terho</v>
      </c>
      <c r="D18" s="50" t="str">
        <f>IF(G8&gt;"",G8,"")</f>
        <v>M.Kantola</v>
      </c>
      <c r="E18" s="55"/>
      <c r="F18" s="16">
        <v>-7</v>
      </c>
      <c r="G18" s="56">
        <v>8</v>
      </c>
      <c r="H18" s="16">
        <v>-11</v>
      </c>
      <c r="I18" s="16">
        <v>-7</v>
      </c>
      <c r="J18" s="16"/>
      <c r="K18" s="30">
        <f t="shared" si="12"/>
        <v>1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36</v>
      </c>
      <c r="Q18" s="78">
        <f t="shared" si="0"/>
        <v>43</v>
      </c>
      <c r="R18" s="79">
        <f t="shared" si="1"/>
        <v>-7</v>
      </c>
      <c r="U18" s="71">
        <f t="shared" si="2"/>
        <v>7</v>
      </c>
      <c r="V18" s="72">
        <f t="shared" si="3"/>
        <v>11</v>
      </c>
      <c r="W18" s="71">
        <f t="shared" si="4"/>
        <v>11</v>
      </c>
      <c r="X18" s="72">
        <f t="shared" si="5"/>
        <v>8</v>
      </c>
      <c r="Y18" s="71">
        <f t="shared" si="6"/>
        <v>11</v>
      </c>
      <c r="Z18" s="72">
        <f t="shared" si="7"/>
        <v>13</v>
      </c>
      <c r="AA18" s="71">
        <f t="shared" si="8"/>
        <v>7</v>
      </c>
      <c r="AB18" s="72">
        <f t="shared" si="9"/>
        <v>11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M.Rauvola</v>
      </c>
      <c r="D19" s="50" t="str">
        <f>IF(G7&gt;"",G7,"")</f>
        <v>R.Kantola</v>
      </c>
      <c r="E19" s="55"/>
      <c r="F19" s="16">
        <v>-8</v>
      </c>
      <c r="G19" s="56">
        <v>5</v>
      </c>
      <c r="H19" s="16">
        <v>6</v>
      </c>
      <c r="I19" s="16">
        <v>7</v>
      </c>
      <c r="J19" s="16"/>
      <c r="K19" s="30">
        <f t="shared" si="12"/>
        <v>3</v>
      </c>
      <c r="L19" s="31">
        <f t="shared" si="13"/>
        <v>1</v>
      </c>
      <c r="M19" s="39">
        <f t="shared" si="14"/>
        <v>1</v>
      </c>
      <c r="N19" s="38">
        <f t="shared" si="15"/>
      </c>
      <c r="O19" s="32"/>
      <c r="P19" s="77">
        <f t="shared" si="0"/>
        <v>41</v>
      </c>
      <c r="Q19" s="78">
        <f t="shared" si="0"/>
        <v>29</v>
      </c>
      <c r="R19" s="79">
        <f t="shared" si="1"/>
        <v>12</v>
      </c>
      <c r="U19" s="71">
        <f t="shared" si="2"/>
        <v>8</v>
      </c>
      <c r="V19" s="72">
        <f t="shared" si="3"/>
        <v>11</v>
      </c>
      <c r="W19" s="71">
        <f t="shared" si="4"/>
        <v>11</v>
      </c>
      <c r="X19" s="72">
        <f t="shared" si="5"/>
        <v>5</v>
      </c>
      <c r="Y19" s="71">
        <f t="shared" si="6"/>
        <v>11</v>
      </c>
      <c r="Z19" s="72">
        <f t="shared" si="7"/>
        <v>6</v>
      </c>
      <c r="AA19" s="71">
        <f t="shared" si="8"/>
        <v>11</v>
      </c>
      <c r="AB19" s="72">
        <f t="shared" si="9"/>
        <v>7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T.Terho / H. Arjamaa</v>
      </c>
      <c r="D20" s="65" t="str">
        <f>IF(G10&gt;"",G10&amp;" / "&amp;G11,"")</f>
        <v>T.Tamminen / M.Kantola</v>
      </c>
      <c r="E20" s="51"/>
      <c r="F20" s="17">
        <v>-7</v>
      </c>
      <c r="G20" s="18">
        <v>-7</v>
      </c>
      <c r="H20" s="19">
        <v>-9</v>
      </c>
      <c r="I20" s="19"/>
      <c r="J20" s="19"/>
      <c r="K20" s="30">
        <f t="shared" si="12"/>
        <v>0</v>
      </c>
      <c r="L20" s="31">
        <f t="shared" si="13"/>
        <v>3</v>
      </c>
      <c r="M20" s="39">
        <f t="shared" si="14"/>
      </c>
      <c r="N20" s="38">
        <f t="shared" si="15"/>
        <v>1</v>
      </c>
      <c r="O20" s="32"/>
      <c r="P20" s="77">
        <f aca="true" t="shared" si="16" ref="P20:Q23">+U20+W20+Y20+AA20+AC20</f>
        <v>23</v>
      </c>
      <c r="Q20" s="78">
        <f t="shared" si="16"/>
        <v>33</v>
      </c>
      <c r="R20" s="79">
        <f>+P20-Q20</f>
        <v>-10</v>
      </c>
      <c r="U20" s="71">
        <f t="shared" si="2"/>
        <v>7</v>
      </c>
      <c r="V20" s="72">
        <f t="shared" si="3"/>
        <v>11</v>
      </c>
      <c r="W20" s="71">
        <f t="shared" si="4"/>
        <v>7</v>
      </c>
      <c r="X20" s="72">
        <f t="shared" si="5"/>
        <v>11</v>
      </c>
      <c r="Y20" s="71">
        <f t="shared" si="6"/>
        <v>9</v>
      </c>
      <c r="Z20" s="72">
        <f t="shared" si="7"/>
        <v>11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H. Arjamaa</v>
      </c>
      <c r="D21" s="50" t="str">
        <f>IF(G8&gt;"",G8,"")</f>
        <v>M.Kantola</v>
      </c>
      <c r="E21" s="52"/>
      <c r="F21" s="20">
        <v>-3</v>
      </c>
      <c r="G21" s="15">
        <v>9</v>
      </c>
      <c r="H21" s="15">
        <v>-7</v>
      </c>
      <c r="I21" s="15">
        <v>-5</v>
      </c>
      <c r="J21" s="24"/>
      <c r="K21" s="30">
        <f t="shared" si="12"/>
        <v>1</v>
      </c>
      <c r="L21" s="31">
        <f t="shared" si="13"/>
        <v>3</v>
      </c>
      <c r="M21" s="39">
        <f t="shared" si="14"/>
      </c>
      <c r="N21" s="38">
        <f t="shared" si="15"/>
        <v>1</v>
      </c>
      <c r="O21" s="32"/>
      <c r="P21" s="77">
        <f t="shared" si="16"/>
        <v>26</v>
      </c>
      <c r="Q21" s="78">
        <f t="shared" si="16"/>
        <v>42</v>
      </c>
      <c r="R21" s="79">
        <f>+P21-Q21</f>
        <v>-16</v>
      </c>
      <c r="U21" s="71">
        <f t="shared" si="2"/>
        <v>3</v>
      </c>
      <c r="V21" s="72">
        <f t="shared" si="3"/>
        <v>11</v>
      </c>
      <c r="W21" s="71">
        <f t="shared" si="4"/>
        <v>11</v>
      </c>
      <c r="X21" s="72">
        <f t="shared" si="5"/>
        <v>9</v>
      </c>
      <c r="Y21" s="71">
        <f t="shared" si="6"/>
        <v>7</v>
      </c>
      <c r="Z21" s="72">
        <f t="shared" si="7"/>
        <v>11</v>
      </c>
      <c r="AA21" s="71">
        <f t="shared" si="8"/>
        <v>5</v>
      </c>
      <c r="AB21" s="72">
        <f t="shared" si="9"/>
        <v>11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M.Rauvola</v>
      </c>
      <c r="D22" s="50" t="str">
        <f>IF(G6&gt;"",G6,"")</f>
        <v>T.Tamminen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T.Terho</v>
      </c>
      <c r="D23" s="50" t="str">
        <f>IF(G7&gt;"",G7,"")</f>
        <v>R.Kantola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13</v>
      </c>
      <c r="L24" s="61">
        <f>IF(ISBLANK(G6),"",SUM(L14:L23))</f>
        <v>20</v>
      </c>
      <c r="M24" s="66">
        <f>IF(ISBLANK(F14),"",SUM(M14:M23))</f>
        <v>2</v>
      </c>
      <c r="N24" s="67">
        <f>IF(ISBLANK(F14),"",SUM(N14:N23))</f>
        <v>6</v>
      </c>
      <c r="O24" s="32"/>
      <c r="P24" s="80">
        <f>SUM(P14:P23)</f>
        <v>307</v>
      </c>
      <c r="Q24" s="78">
        <f>SUM(Q14:Q23)</f>
        <v>316</v>
      </c>
      <c r="R24" s="79">
        <f>SUM(R14:R23)</f>
        <v>-9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UpAndDown-Team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CG</cp:lastModifiedBy>
  <cp:lastPrinted>2009-01-13T13:23:00Z</cp:lastPrinted>
  <dcterms:created xsi:type="dcterms:W3CDTF">1999-06-03T09:45:09Z</dcterms:created>
  <dcterms:modified xsi:type="dcterms:W3CDTF">2010-11-17T19:14:54Z</dcterms:modified>
  <cp:category/>
  <cp:version/>
  <cp:contentType/>
  <cp:contentStatus/>
</cp:coreProperties>
</file>