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5235" yWindow="65491" windowWidth="4650" windowHeight="9090" activeTab="0"/>
  </bookViews>
  <sheets>
    <sheet name="Tuloslista_SPTL_VAU_SM" sheetId="1" r:id="rId1"/>
    <sheet name="Joukkue-1K" sheetId="2" r:id="rId2"/>
    <sheet name="Joukkue-2K" sheetId="3" r:id="rId3"/>
    <sheet name="Joukkue-3K" sheetId="4" r:id="rId4"/>
    <sheet name="Kävelevät_pooli" sheetId="5" r:id="rId5"/>
  </sheets>
  <definedNames>
    <definedName name="Excel_BuiltIn_Print_Titles_1">#REF!</definedName>
    <definedName name="_xlnm.Print_Area" localSheetId="1">'Joukkue-1K'!$A$1:$P$25</definedName>
    <definedName name="_xlnm.Print_Area" localSheetId="2">'Joukkue-2K'!$A$1:$P$25</definedName>
    <definedName name="_xlnm.Print_Area" localSheetId="3">'Joukkue-3K'!$A$1:$P$25</definedName>
    <definedName name="_xlnm.Print_Area" localSheetId="4">'Kävelevät_pooli'!$A$1:$K$38</definedName>
    <definedName name="_xlnm.Print_Area" localSheetId="0">'Tuloslista_SPTL_VAU_SM'!$A$1:$I$41</definedName>
  </definedNames>
  <calcPr fullCalcOnLoad="1"/>
</workbook>
</file>

<file path=xl/sharedStrings.xml><?xml version="1.0" encoding="utf-8"?>
<sst xmlns="http://schemas.openxmlformats.org/spreadsheetml/2006/main" count="397" uniqueCount="170">
  <si>
    <t>Seura</t>
  </si>
  <si>
    <t>Voitot</t>
  </si>
  <si>
    <t>Erät</t>
  </si>
  <si>
    <t>Sija</t>
  </si>
  <si>
    <t>PT Espoo</t>
  </si>
  <si>
    <t>RN</t>
  </si>
  <si>
    <t>1-3</t>
  </si>
  <si>
    <t>3-4</t>
  </si>
  <si>
    <t>1-2</t>
  </si>
  <si>
    <t>2-3</t>
  </si>
  <si>
    <t>Kilpailun nimi</t>
  </si>
  <si>
    <t>Luokka</t>
  </si>
  <si>
    <t>Pvm</t>
  </si>
  <si>
    <t>Pooli A</t>
  </si>
  <si>
    <t>Pisteet</t>
  </si>
  <si>
    <t>1. erä</t>
  </si>
  <si>
    <t>2. erä</t>
  </si>
  <si>
    <t>3. erä</t>
  </si>
  <si>
    <t>4. erä</t>
  </si>
  <si>
    <t>5. erä</t>
  </si>
  <si>
    <t>Ottelu</t>
  </si>
  <si>
    <t>Tuomari</t>
  </si>
  <si>
    <t>2-4</t>
  </si>
  <si>
    <t>1-4</t>
  </si>
  <si>
    <t>1.</t>
  </si>
  <si>
    <t>2.</t>
  </si>
  <si>
    <t xml:space="preserve">3. </t>
  </si>
  <si>
    <t>3.</t>
  </si>
  <si>
    <t>SPTL-VAU-SM</t>
  </si>
  <si>
    <t>Kävelevät</t>
  </si>
  <si>
    <t>Klo 13.00</t>
  </si>
  <si>
    <t>Kävelevät, joukkuekilpailu</t>
  </si>
  <si>
    <t>Kävelevät, henkilökohtainenkilpailu</t>
  </si>
  <si>
    <t>Suomen Pöytätennisliitto SPTL</t>
  </si>
  <si>
    <t>KILPAILU</t>
  </si>
  <si>
    <t>Joukkueottelupöytäkirja</t>
  </si>
  <si>
    <t>JÄRJESTÄJÄ</t>
  </si>
  <si>
    <t>Kahden pelaajan joukkueet</t>
  </si>
  <si>
    <t>LUOKKA</t>
  </si>
  <si>
    <t>PÄIVÄMÄÄRÄ</t>
  </si>
  <si>
    <t>Klo</t>
  </si>
  <si>
    <t>10.00</t>
  </si>
  <si>
    <t>Joukkue ja pelaajat</t>
  </si>
  <si>
    <t>Koti</t>
  </si>
  <si>
    <t>Vieras</t>
  </si>
  <si>
    <t>A</t>
  </si>
  <si>
    <t>X</t>
  </si>
  <si>
    <t>B</t>
  </si>
  <si>
    <t>Y</t>
  </si>
  <si>
    <t>Nelinpelin pelaajat</t>
  </si>
  <si>
    <t>Täytä vain erän jäännöspisteet( '-0 tekstimuotoiluetumerkillä)</t>
  </si>
  <si>
    <t>OTTELUT</t>
  </si>
  <si>
    <t>1.erä</t>
  </si>
  <si>
    <t>2.erä</t>
  </si>
  <si>
    <t>3.erä</t>
  </si>
  <si>
    <t>4.erä</t>
  </si>
  <si>
    <t>5.erä</t>
  </si>
  <si>
    <t xml:space="preserve">    Erät</t>
  </si>
  <si>
    <t>K</t>
  </si>
  <si>
    <t>V</t>
  </si>
  <si>
    <t>A - X</t>
  </si>
  <si>
    <t>B - Y</t>
  </si>
  <si>
    <t>Np</t>
  </si>
  <si>
    <t>A - Y</t>
  </si>
  <si>
    <t>B - X</t>
  </si>
  <si>
    <t>Tulos</t>
  </si>
  <si>
    <t>Allekirjoitukset</t>
  </si>
  <si>
    <t>Kotijoukkue</t>
  </si>
  <si>
    <t>Vierasjoukkue</t>
  </si>
  <si>
    <t>Voittaja</t>
  </si>
  <si>
    <t>JoukkuePöytäkirja2.xls   / Asko Kilpi 13.1.2008</t>
  </si>
  <si>
    <t>Makrot</t>
  </si>
  <si>
    <t>Ctrl-q liimaa ilman muotoilua eli voit esimerkiksi kopioida pelaajalistalta lomakkeelle</t>
  </si>
  <si>
    <t>Ctrl-d tyhjentää syötetyn datan (ei otsikkoa), kopioi ensin syötetty lomakealue alapuolelle</t>
  </si>
  <si>
    <t>Täytä vain keltaisia soluja. Älä vahingossakaan poista kaavoja valkoisilta alueilta.</t>
  </si>
  <si>
    <t>Valmiin taulukon voit kopioida esimerkiksi tähän alkuperäisen alle,jolloin sarakeleveydet säilyvät</t>
  </si>
  <si>
    <t>Suojaus ei ole käytössä kopiointitarpeen takia.</t>
  </si>
  <si>
    <t>kopio</t>
  </si>
  <si>
    <t>Pyörätuoliluokkiin ei tällä kertaa ollut tarpeeksi osallistujia.</t>
  </si>
  <si>
    <t>SPTL-VAU-SM, Espoo 4.5.2013</t>
  </si>
  <si>
    <t>04.05.2013</t>
  </si>
  <si>
    <t>Kantonen/Farin</t>
  </si>
  <si>
    <t>Petri Kantonen</t>
  </si>
  <si>
    <t>Sakari Farin</t>
  </si>
  <si>
    <t>Manner/Nisula</t>
  </si>
  <si>
    <t>Markku Manner</t>
  </si>
  <si>
    <t>Teuvo Nisula</t>
  </si>
  <si>
    <t>Virtanen/Auvinen</t>
  </si>
  <si>
    <t>Olli Virtanen</t>
  </si>
  <si>
    <t>Jari Auvinen</t>
  </si>
  <si>
    <t>Nisula/Manner</t>
  </si>
  <si>
    <t>Markku Manner - Teuvo Nisula</t>
  </si>
  <si>
    <t>Sakari Farin - Petri Kantonen</t>
  </si>
  <si>
    <t>Olli Virtanen - Jari Auvinen</t>
  </si>
  <si>
    <t>Kantonen Petri</t>
  </si>
  <si>
    <t>Atlas</t>
  </si>
  <si>
    <t>Nisula Teuvo</t>
  </si>
  <si>
    <t>LPTS</t>
  </si>
  <si>
    <t>Auvinen Jari</t>
  </si>
  <si>
    <t>Manner Markku</t>
  </si>
  <si>
    <t>MPS</t>
  </si>
  <si>
    <t>Virtanen Olli</t>
  </si>
  <si>
    <t>Pasanen Heikki</t>
  </si>
  <si>
    <t>PiPy</t>
  </si>
  <si>
    <t>Farin Sakari</t>
  </si>
  <si>
    <t>1-5</t>
  </si>
  <si>
    <t>11-5</t>
  </si>
  <si>
    <t>11-6</t>
  </si>
  <si>
    <t>11-3</t>
  </si>
  <si>
    <t>3-0</t>
  </si>
  <si>
    <t>2-6</t>
  </si>
  <si>
    <t>11-8</t>
  </si>
  <si>
    <t>3-7</t>
  </si>
  <si>
    <t>1-6</t>
  </si>
  <si>
    <t>12-10</t>
  </si>
  <si>
    <t>2-5</t>
  </si>
  <si>
    <t>4-11</t>
  </si>
  <si>
    <t>6-11</t>
  </si>
  <si>
    <t>11-2</t>
  </si>
  <si>
    <t>10-12</t>
  </si>
  <si>
    <t>4-7</t>
  </si>
  <si>
    <t>11-4</t>
  </si>
  <si>
    <t>1-7</t>
  </si>
  <si>
    <t>11-1</t>
  </si>
  <si>
    <t>3-5</t>
  </si>
  <si>
    <t>9-11</t>
  </si>
  <si>
    <t>3-1</t>
  </si>
  <si>
    <t>4-6</t>
  </si>
  <si>
    <t>11-7</t>
  </si>
  <si>
    <t>2-7</t>
  </si>
  <si>
    <t>3-6</t>
  </si>
  <si>
    <t>11-9</t>
  </si>
  <si>
    <t>4-5</t>
  </si>
  <si>
    <t>7-11</t>
  </si>
  <si>
    <t>15-13</t>
  </si>
  <si>
    <t>8-11</t>
  </si>
  <si>
    <t>12-14</t>
  </si>
  <si>
    <t>0-3</t>
  </si>
  <si>
    <t>5-7</t>
  </si>
  <si>
    <t>5-11</t>
  </si>
  <si>
    <t>3-2</t>
  </si>
  <si>
    <t>6-7</t>
  </si>
  <si>
    <t>3</t>
  </si>
  <si>
    <t>5-6</t>
  </si>
  <si>
    <t>6-0</t>
  </si>
  <si>
    <t>3-3</t>
  </si>
  <si>
    <t>4-2</t>
  </si>
  <si>
    <t>0-6</t>
  </si>
  <si>
    <t>18-2</t>
  </si>
  <si>
    <t>1</t>
  </si>
  <si>
    <t>11-11</t>
  </si>
  <si>
    <t>4</t>
  </si>
  <si>
    <t>14-7</t>
  </si>
  <si>
    <t>2</t>
  </si>
  <si>
    <t>12-8</t>
  </si>
  <si>
    <t>10-13</t>
  </si>
  <si>
    <t>6</t>
  </si>
  <si>
    <t>7-14</t>
  </si>
  <si>
    <t>5</t>
  </si>
  <si>
    <t>0- 18</t>
  </si>
  <si>
    <t>7</t>
  </si>
  <si>
    <t>Kävelevät, kaksinpeli</t>
  </si>
  <si>
    <t>4.</t>
  </si>
  <si>
    <t>5.</t>
  </si>
  <si>
    <t>Heikki Pasanen</t>
  </si>
  <si>
    <t xml:space="preserve">6. </t>
  </si>
  <si>
    <t xml:space="preserve">7. </t>
  </si>
  <si>
    <t>2-0</t>
  </si>
  <si>
    <t>1-1</t>
  </si>
  <si>
    <t>0-2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</si>
</sst>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.mm\.yyyy"/>
    <numFmt numFmtId="165" formatCode="0_)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b/>
      <sz val="10"/>
      <name val="Arial"/>
      <family val="2"/>
    </font>
    <font>
      <sz val="8"/>
      <name val="Arial"/>
      <family val="2"/>
    </font>
    <font>
      <b/>
      <sz val="15"/>
      <color indexed="56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name val="Courier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indexed="52"/>
      </bottom>
    </border>
    <border>
      <left/>
      <right/>
      <top/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>
        <color indexed="8"/>
      </bottom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>
        <color indexed="8"/>
      </right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dashed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dashed">
        <color indexed="8"/>
      </left>
      <right style="double">
        <color indexed="8"/>
      </right>
      <top style="thin">
        <color indexed="8"/>
      </top>
      <bottom/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/>
      <right/>
      <top style="medium">
        <color indexed="8"/>
      </top>
      <bottom style="medium">
        <color indexed="8"/>
      </bottom>
    </border>
    <border>
      <left style="dashed">
        <color indexed="8"/>
      </left>
      <right style="thin"/>
      <top style="medium">
        <color indexed="8"/>
      </top>
      <bottom style="medium">
        <color indexed="8"/>
      </bottom>
    </border>
    <border>
      <left/>
      <right/>
      <top/>
      <bottom style="thin"/>
    </border>
    <border>
      <left/>
      <right/>
      <top style="medium"/>
      <bottom style="thin"/>
    </border>
    <border>
      <left/>
      <right style="thin"/>
      <top/>
      <bottom style="thin"/>
    </border>
    <border>
      <left/>
      <right style="thin"/>
      <top/>
      <bottom style="medium"/>
    </border>
  </borders>
  <cellStyleXfs count="1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7" borderId="0" applyNumberFormat="0" applyBorder="0" applyAlignment="0" applyProtection="0"/>
    <xf numFmtId="0" fontId="34" fillId="38" borderId="0" applyNumberFormat="0" applyBorder="0" applyAlignment="0" applyProtection="0"/>
    <xf numFmtId="0" fontId="34" fillId="39" borderId="0" applyNumberFormat="0" applyBorder="0" applyAlignment="0" applyProtection="0"/>
    <xf numFmtId="0" fontId="34" fillId="40" borderId="0" applyNumberFormat="0" applyBorder="0" applyAlignment="0" applyProtection="0"/>
    <xf numFmtId="0" fontId="34" fillId="41" borderId="0" applyNumberFormat="0" applyBorder="0" applyAlignment="0" applyProtection="0"/>
    <xf numFmtId="0" fontId="34" fillId="42" borderId="0" applyNumberFormat="0" applyBorder="0" applyAlignment="0" applyProtection="0"/>
    <xf numFmtId="0" fontId="34" fillId="43" borderId="0" applyNumberFormat="0" applyBorder="0" applyAlignment="0" applyProtection="0"/>
    <xf numFmtId="0" fontId="9" fillId="9" borderId="0" applyNumberFormat="0" applyBorder="0" applyAlignment="0" applyProtection="0"/>
    <xf numFmtId="0" fontId="11" fillId="44" borderId="1" applyNumberFormat="0" applyAlignment="0" applyProtection="0"/>
    <xf numFmtId="0" fontId="20" fillId="45" borderId="2" applyNumberFormat="0" applyAlignment="0" applyProtection="0"/>
    <xf numFmtId="43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5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0" fillId="46" borderId="6" applyNumberFormat="0" applyFont="0" applyAlignment="0" applyProtection="0"/>
    <xf numFmtId="0" fontId="35" fillId="47" borderId="0" applyNumberFormat="0" applyBorder="0" applyAlignment="0" applyProtection="0"/>
    <xf numFmtId="0" fontId="36" fillId="48" borderId="0" applyNumberFormat="0" applyBorder="0" applyAlignment="0" applyProtection="0"/>
    <xf numFmtId="0" fontId="19" fillId="13" borderId="1" applyNumberFormat="0" applyAlignment="0" applyProtection="0"/>
    <xf numFmtId="0" fontId="37" fillId="49" borderId="7" applyNumberFormat="0" applyAlignment="0" applyProtection="0"/>
    <xf numFmtId="0" fontId="12" fillId="0" borderId="8" applyNumberFormat="0" applyFill="0" applyAlignment="0" applyProtection="0"/>
    <xf numFmtId="0" fontId="38" fillId="0" borderId="9" applyNumberFormat="0" applyFill="0" applyAlignment="0" applyProtection="0"/>
    <xf numFmtId="0" fontId="32" fillId="0" borderId="0">
      <alignment/>
      <protection/>
    </xf>
    <xf numFmtId="0" fontId="39" fillId="50" borderId="0" applyNumberFormat="0" applyBorder="0" applyAlignment="0" applyProtection="0"/>
    <xf numFmtId="0" fontId="13" fillId="5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52" borderId="10" applyNumberFormat="0" applyAlignment="0" applyProtection="0"/>
    <xf numFmtId="0" fontId="40" fillId="0" borderId="0" applyNumberFormat="0" applyFill="0" applyBorder="0" applyAlignment="0" applyProtection="0"/>
    <xf numFmtId="0" fontId="41" fillId="0" borderId="11" applyNumberFormat="0" applyFill="0" applyAlignment="0" applyProtection="0"/>
    <xf numFmtId="0" fontId="5" fillId="0" borderId="3" applyNumberFormat="0" applyFill="0" applyAlignment="0" applyProtection="0"/>
    <xf numFmtId="0" fontId="42" fillId="0" borderId="12" applyNumberFormat="0" applyFill="0" applyAlignment="0" applyProtection="0"/>
    <xf numFmtId="0" fontId="43" fillId="0" borderId="13" applyNumberFormat="0" applyFill="0" applyAlignment="0" applyProtection="0"/>
    <xf numFmtId="0" fontId="43" fillId="0" borderId="0" applyNumberFormat="0" applyFill="0" applyBorder="0" applyAlignment="0" applyProtection="0"/>
    <xf numFmtId="0" fontId="21" fillId="44" borderId="14" applyNumberFormat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5" applyNumberFormat="0" applyFill="0" applyAlignment="0" applyProtection="0"/>
    <xf numFmtId="0" fontId="46" fillId="53" borderId="7" applyNumberFormat="0" applyAlignment="0" applyProtection="0"/>
    <xf numFmtId="0" fontId="47" fillId="54" borderId="16" applyNumberFormat="0" applyAlignment="0" applyProtection="0"/>
    <xf numFmtId="0" fontId="14" fillId="0" borderId="0" applyNumberFormat="0" applyFill="0" applyBorder="0" applyAlignment="0" applyProtection="0"/>
    <xf numFmtId="0" fontId="18" fillId="0" borderId="17" applyNumberFormat="0" applyFill="0" applyAlignment="0" applyProtection="0"/>
    <xf numFmtId="0" fontId="48" fillId="49" borderId="18" applyNumberFormat="0" applyAlignment="0" applyProtection="0"/>
    <xf numFmtId="44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49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0" fontId="0" fillId="0" borderId="0" xfId="84">
      <alignment/>
      <protection/>
    </xf>
    <xf numFmtId="49" fontId="0" fillId="0" borderId="19" xfId="87" applyNumberFormat="1" applyFont="1" applyBorder="1" applyAlignment="1">
      <alignment horizontal="center"/>
      <protection/>
    </xf>
    <xf numFmtId="0" fontId="0" fillId="0" borderId="0" xfId="88">
      <alignment/>
      <protection/>
    </xf>
    <xf numFmtId="49" fontId="0" fillId="0" borderId="0" xfId="84" applyNumberFormat="1" applyFont="1" applyFill="1" applyBorder="1" applyAlignment="1" applyProtection="1">
      <alignment horizontal="left"/>
      <protection/>
    </xf>
    <xf numFmtId="49" fontId="4" fillId="0" borderId="0" xfId="84" applyNumberFormat="1" applyFont="1" applyFill="1" applyBorder="1" applyAlignment="1" applyProtection="1">
      <alignment horizontal="left"/>
      <protection/>
    </xf>
    <xf numFmtId="49" fontId="24" fillId="0" borderId="0" xfId="84" applyNumberFormat="1" applyFont="1" applyFill="1" applyBorder="1" applyAlignment="1" applyProtection="1">
      <alignment horizontal="left"/>
      <protection/>
    </xf>
    <xf numFmtId="49" fontId="0" fillId="0" borderId="20" xfId="88" applyNumberFormat="1" applyFont="1" applyFill="1" applyBorder="1" applyAlignment="1" applyProtection="1">
      <alignment horizontal="left"/>
      <protection/>
    </xf>
    <xf numFmtId="49" fontId="24" fillId="0" borderId="0" xfId="88" applyNumberFormat="1" applyFont="1" applyFill="1" applyBorder="1" applyAlignment="1" applyProtection="1">
      <alignment horizontal="left"/>
      <protection/>
    </xf>
    <xf numFmtId="49" fontId="25" fillId="0" borderId="21" xfId="88" applyNumberFormat="1" applyFont="1" applyFill="1" applyBorder="1" applyAlignment="1" applyProtection="1">
      <alignment horizontal="left"/>
      <protection/>
    </xf>
    <xf numFmtId="49" fontId="25" fillId="0" borderId="0" xfId="88" applyNumberFormat="1" applyFont="1" applyFill="1" applyBorder="1" applyAlignment="1" applyProtection="1">
      <alignment horizontal="left"/>
      <protection/>
    </xf>
    <xf numFmtId="49" fontId="25" fillId="0" borderId="20" xfId="88" applyNumberFormat="1" applyFont="1" applyFill="1" applyBorder="1" applyAlignment="1" applyProtection="1">
      <alignment horizontal="left"/>
      <protection/>
    </xf>
    <xf numFmtId="49" fontId="25" fillId="0" borderId="22" xfId="88" applyNumberFormat="1" applyFont="1" applyFill="1" applyBorder="1" applyAlignment="1" applyProtection="1">
      <alignment horizontal="left"/>
      <protection/>
    </xf>
    <xf numFmtId="0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49" fontId="25" fillId="0" borderId="19" xfId="87" applyNumberFormat="1" applyFont="1" applyBorder="1" applyAlignment="1">
      <alignment horizontal="center"/>
      <protection/>
    </xf>
    <xf numFmtId="49" fontId="23" fillId="0" borderId="23" xfId="84" applyNumberFormat="1" applyFont="1" applyFill="1" applyBorder="1" applyAlignment="1" applyProtection="1">
      <alignment horizontal="left"/>
      <protection/>
    </xf>
    <xf numFmtId="49" fontId="23" fillId="0" borderId="24" xfId="84" applyNumberFormat="1" applyFont="1" applyFill="1" applyBorder="1" applyAlignment="1" applyProtection="1">
      <alignment horizontal="left"/>
      <protection/>
    </xf>
    <xf numFmtId="49" fontId="0" fillId="0" borderId="25" xfId="84" applyNumberFormat="1" applyFont="1" applyFill="1" applyBorder="1" applyAlignment="1" applyProtection="1">
      <alignment horizontal="left"/>
      <protection/>
    </xf>
    <xf numFmtId="49" fontId="24" fillId="0" borderId="26" xfId="84" applyNumberFormat="1" applyFont="1" applyFill="1" applyBorder="1" applyAlignment="1" applyProtection="1">
      <alignment horizontal="left"/>
      <protection/>
    </xf>
    <xf numFmtId="49" fontId="0" fillId="0" borderId="27" xfId="84" applyNumberFormat="1" applyFont="1" applyFill="1" applyBorder="1" applyAlignment="1" applyProtection="1">
      <alignment horizontal="left"/>
      <protection/>
    </xf>
    <xf numFmtId="49" fontId="24" fillId="0" borderId="28" xfId="84" applyNumberFormat="1" applyFont="1" applyFill="1" applyBorder="1" applyAlignment="1" applyProtection="1">
      <alignment horizontal="left"/>
      <protection/>
    </xf>
    <xf numFmtId="49" fontId="24" fillId="0" borderId="29" xfId="84" applyNumberFormat="1" applyFont="1" applyFill="1" applyBorder="1" applyAlignment="1" applyProtection="1">
      <alignment horizontal="left"/>
      <protection/>
    </xf>
    <xf numFmtId="49" fontId="0" fillId="0" borderId="30" xfId="84" applyNumberFormat="1" applyFont="1" applyFill="1" applyBorder="1" applyAlignment="1" applyProtection="1">
      <alignment horizontal="left"/>
      <protection/>
    </xf>
    <xf numFmtId="49" fontId="6" fillId="0" borderId="0" xfId="84" applyNumberFormat="1" applyFont="1">
      <alignment/>
      <protection/>
    </xf>
    <xf numFmtId="49" fontId="3" fillId="0" borderId="0" xfId="84" applyNumberFormat="1" applyFont="1">
      <alignment/>
      <protection/>
    </xf>
    <xf numFmtId="49" fontId="0" fillId="0" borderId="0" xfId="84" applyNumberFormat="1">
      <alignment/>
      <protection/>
    </xf>
    <xf numFmtId="49" fontId="7" fillId="0" borderId="0" xfId="84" applyNumberFormat="1" applyFont="1">
      <alignment/>
      <protection/>
    </xf>
    <xf numFmtId="49" fontId="0" fillId="0" borderId="0" xfId="84" applyNumberFormat="1" applyFont="1">
      <alignment/>
      <protection/>
    </xf>
    <xf numFmtId="0" fontId="24" fillId="0" borderId="0" xfId="86">
      <alignment/>
      <protection/>
    </xf>
    <xf numFmtId="0" fontId="24" fillId="0" borderId="31" xfId="86" applyBorder="1">
      <alignment/>
      <protection/>
    </xf>
    <xf numFmtId="0" fontId="7" fillId="0" borderId="32" xfId="86" applyFont="1" applyBorder="1" applyProtection="1">
      <alignment/>
      <protection/>
    </xf>
    <xf numFmtId="0" fontId="24" fillId="0" borderId="32" xfId="86" applyBorder="1">
      <alignment/>
      <protection/>
    </xf>
    <xf numFmtId="0" fontId="24" fillId="0" borderId="32" xfId="86" applyBorder="1" applyProtection="1">
      <alignment/>
      <protection/>
    </xf>
    <xf numFmtId="0" fontId="24" fillId="0" borderId="33" xfId="86" applyBorder="1">
      <alignment/>
      <protection/>
    </xf>
    <xf numFmtId="0" fontId="24" fillId="0" borderId="34" xfId="86" applyBorder="1">
      <alignment/>
      <protection/>
    </xf>
    <xf numFmtId="0" fontId="24" fillId="0" borderId="0" xfId="86" applyBorder="1">
      <alignment/>
      <protection/>
    </xf>
    <xf numFmtId="0" fontId="3" fillId="0" borderId="0" xfId="86" applyFont="1" applyBorder="1" applyProtection="1">
      <alignment/>
      <protection/>
    </xf>
    <xf numFmtId="0" fontId="24" fillId="0" borderId="0" xfId="86" applyBorder="1" applyProtection="1">
      <alignment/>
      <protection/>
    </xf>
    <xf numFmtId="0" fontId="4" fillId="0" borderId="35" xfId="86" applyFont="1" applyFill="1" applyBorder="1" applyProtection="1">
      <alignment/>
      <protection/>
    </xf>
    <xf numFmtId="0" fontId="7" fillId="0" borderId="36" xfId="86" applyFont="1" applyFill="1" applyBorder="1" applyProtection="1">
      <alignment/>
      <protection/>
    </xf>
    <xf numFmtId="0" fontId="24" fillId="0" borderId="37" xfId="86" applyBorder="1">
      <alignment/>
      <protection/>
    </xf>
    <xf numFmtId="0" fontId="26" fillId="0" borderId="0" xfId="86" applyFont="1" applyBorder="1" applyProtection="1">
      <alignment/>
      <protection/>
    </xf>
    <xf numFmtId="0" fontId="7" fillId="0" borderId="0" xfId="86" applyFont="1" applyBorder="1">
      <alignment/>
      <protection/>
    </xf>
    <xf numFmtId="0" fontId="4" fillId="0" borderId="0" xfId="86" applyFont="1" applyBorder="1" applyProtection="1">
      <alignment/>
      <protection/>
    </xf>
    <xf numFmtId="0" fontId="24" fillId="0" borderId="36" xfId="86" applyFill="1" applyBorder="1" applyProtection="1">
      <alignment/>
      <protection/>
    </xf>
    <xf numFmtId="0" fontId="0" fillId="0" borderId="36" xfId="86" applyFont="1" applyFill="1" applyBorder="1" applyAlignment="1" applyProtection="1">
      <alignment horizontal="center"/>
      <protection locked="0"/>
    </xf>
    <xf numFmtId="0" fontId="27" fillId="0" borderId="0" xfId="86" applyFont="1" applyBorder="1" applyProtection="1">
      <alignment/>
      <protection/>
    </xf>
    <xf numFmtId="0" fontId="24" fillId="0" borderId="38" xfId="86" applyBorder="1">
      <alignment/>
      <protection/>
    </xf>
    <xf numFmtId="0" fontId="28" fillId="0" borderId="0" xfId="86" applyFont="1">
      <alignment/>
      <protection/>
    </xf>
    <xf numFmtId="2" fontId="0" fillId="0" borderId="39" xfId="86" applyNumberFormat="1" applyFont="1" applyFill="1" applyBorder="1" applyAlignment="1">
      <alignment horizontal="center" vertical="center"/>
      <protection/>
    </xf>
    <xf numFmtId="0" fontId="7" fillId="0" borderId="40" xfId="86" applyFont="1" applyFill="1" applyBorder="1" applyAlignment="1" applyProtection="1">
      <alignment horizontal="left" vertical="center" indent="2"/>
      <protection locked="0"/>
    </xf>
    <xf numFmtId="0" fontId="0" fillId="0" borderId="41" xfId="86" applyFont="1" applyFill="1" applyBorder="1" applyAlignment="1">
      <alignment horizontal="center" vertical="center"/>
      <protection/>
    </xf>
    <xf numFmtId="2" fontId="0" fillId="0" borderId="42" xfId="86" applyNumberFormat="1" applyFont="1" applyFill="1" applyBorder="1" applyAlignment="1">
      <alignment horizontal="center"/>
      <protection/>
    </xf>
    <xf numFmtId="0" fontId="0" fillId="0" borderId="40" xfId="86" applyFont="1" applyFill="1" applyBorder="1" applyAlignment="1" applyProtection="1">
      <alignment/>
      <protection locked="0"/>
    </xf>
    <xf numFmtId="0" fontId="0" fillId="0" borderId="0" xfId="86" applyFont="1" applyFill="1" applyBorder="1" applyAlignment="1">
      <alignment horizontal="center"/>
      <protection/>
    </xf>
    <xf numFmtId="2" fontId="0" fillId="0" borderId="43" xfId="86" applyNumberFormat="1" applyFont="1" applyFill="1" applyBorder="1" applyAlignment="1">
      <alignment horizontal="center"/>
      <protection/>
    </xf>
    <xf numFmtId="0" fontId="0" fillId="0" borderId="44" xfId="86" applyFont="1" applyFill="1" applyBorder="1" applyAlignment="1">
      <alignment horizontal="center"/>
      <protection/>
    </xf>
    <xf numFmtId="2" fontId="4" fillId="0" borderId="19" xfId="86" applyNumberFormat="1" applyFont="1" applyFill="1" applyBorder="1" applyAlignment="1">
      <alignment horizontal="left"/>
      <protection/>
    </xf>
    <xf numFmtId="2" fontId="24" fillId="0" borderId="0" xfId="86" applyNumberFormat="1" applyFill="1" applyBorder="1" applyAlignment="1" applyProtection="1">
      <alignment horizontal="left"/>
      <protection locked="0"/>
    </xf>
    <xf numFmtId="0" fontId="24" fillId="0" borderId="22" xfId="86" applyFill="1" applyBorder="1" applyProtection="1">
      <alignment/>
      <protection locked="0"/>
    </xf>
    <xf numFmtId="2" fontId="24" fillId="0" borderId="0" xfId="86" applyNumberFormat="1" applyFill="1" applyBorder="1">
      <alignment/>
      <protection/>
    </xf>
    <xf numFmtId="0" fontId="24" fillId="0" borderId="0" xfId="86" applyFill="1" applyBorder="1" applyAlignment="1" applyProtection="1">
      <alignment horizontal="left" indent="1"/>
      <protection locked="0"/>
    </xf>
    <xf numFmtId="2" fontId="0" fillId="0" borderId="39" xfId="86" applyNumberFormat="1" applyFont="1" applyFill="1" applyBorder="1" applyAlignment="1">
      <alignment horizontal="center"/>
      <protection/>
    </xf>
    <xf numFmtId="0" fontId="0" fillId="0" borderId="41" xfId="86" applyFont="1" applyFill="1" applyBorder="1" applyAlignment="1">
      <alignment horizontal="center"/>
      <protection/>
    </xf>
    <xf numFmtId="0" fontId="29" fillId="0" borderId="0" xfId="86" applyFont="1" applyBorder="1" applyProtection="1">
      <alignment/>
      <protection/>
    </xf>
    <xf numFmtId="0" fontId="7" fillId="0" borderId="0" xfId="86" applyFont="1" applyBorder="1" applyAlignment="1" applyProtection="1">
      <alignment horizontal="left"/>
      <protection/>
    </xf>
    <xf numFmtId="0" fontId="4" fillId="0" borderId="41" xfId="86" applyFont="1" applyBorder="1" applyAlignment="1" applyProtection="1">
      <alignment horizontal="center"/>
      <protection/>
    </xf>
    <xf numFmtId="0" fontId="4" fillId="0" borderId="35" xfId="86" applyFont="1" applyBorder="1" applyAlignment="1" applyProtection="1">
      <alignment horizontal="left"/>
      <protection/>
    </xf>
    <xf numFmtId="0" fontId="0" fillId="0" borderId="40" xfId="86" applyFont="1" applyBorder="1" applyAlignment="1" applyProtection="1">
      <alignment horizontal="center"/>
      <protection/>
    </xf>
    <xf numFmtId="0" fontId="30" fillId="0" borderId="41" xfId="86" applyFont="1" applyBorder="1" applyAlignment="1" applyProtection="1">
      <alignment horizontal="center"/>
      <protection/>
    </xf>
    <xf numFmtId="0" fontId="30" fillId="0" borderId="45" xfId="86" applyFont="1" applyBorder="1" applyAlignment="1" applyProtection="1">
      <alignment horizontal="center"/>
      <protection/>
    </xf>
    <xf numFmtId="0" fontId="28" fillId="0" borderId="19" xfId="86" applyFont="1" applyBorder="1" applyAlignment="1">
      <alignment horizontal="center"/>
      <protection/>
    </xf>
    <xf numFmtId="0" fontId="28" fillId="0" borderId="36" xfId="86" applyNumberFormat="1" applyFont="1" applyBorder="1" applyProtection="1">
      <alignment/>
      <protection/>
    </xf>
    <xf numFmtId="0" fontId="28" fillId="0" borderId="40" xfId="86" applyFont="1" applyBorder="1" applyProtection="1">
      <alignment/>
      <protection/>
    </xf>
    <xf numFmtId="165" fontId="0" fillId="55" borderId="41" xfId="86" applyNumberFormat="1" applyFont="1" applyFill="1" applyBorder="1" applyAlignment="1" applyProtection="1">
      <alignment horizontal="center"/>
      <protection locked="0"/>
    </xf>
    <xf numFmtId="165" fontId="0" fillId="55" borderId="41" xfId="86" applyNumberFormat="1" applyFont="1" applyFill="1" applyBorder="1" applyAlignment="1" applyProtection="1" quotePrefix="1">
      <alignment horizontal="center"/>
      <protection locked="0"/>
    </xf>
    <xf numFmtId="0" fontId="0" fillId="0" borderId="46" xfId="86" applyFont="1" applyBorder="1" applyAlignment="1" applyProtection="1">
      <alignment horizontal="center"/>
      <protection/>
    </xf>
    <xf numFmtId="0" fontId="0" fillId="0" borderId="47" xfId="86" applyNumberFormat="1" applyFont="1" applyBorder="1" applyAlignment="1">
      <alignment horizontal="center"/>
      <protection/>
    </xf>
    <xf numFmtId="0" fontId="3" fillId="0" borderId="48" xfId="86" applyFont="1" applyFill="1" applyBorder="1" applyAlignment="1" applyProtection="1">
      <alignment horizontal="center"/>
      <protection/>
    </xf>
    <xf numFmtId="0" fontId="3" fillId="0" borderId="49" xfId="86" applyFont="1" applyFill="1" applyBorder="1" applyAlignment="1" applyProtection="1">
      <alignment horizontal="center"/>
      <protection/>
    </xf>
    <xf numFmtId="0" fontId="28" fillId="0" borderId="36" xfId="86" applyFont="1" applyBorder="1" applyProtection="1">
      <alignment/>
      <protection/>
    </xf>
    <xf numFmtId="165" fontId="0" fillId="55" borderId="44" xfId="86" applyNumberFormat="1" applyFont="1" applyFill="1" applyBorder="1" applyAlignment="1" applyProtection="1">
      <alignment horizontal="center"/>
      <protection locked="0"/>
    </xf>
    <xf numFmtId="0" fontId="28" fillId="0" borderId="50" xfId="86" applyFont="1" applyBorder="1" applyAlignment="1">
      <alignment horizontal="center"/>
      <protection/>
    </xf>
    <xf numFmtId="0" fontId="28" fillId="0" borderId="51" xfId="86" applyNumberFormat="1" applyFont="1" applyBorder="1" applyAlignment="1" applyProtection="1">
      <alignment horizontal="left"/>
      <protection/>
    </xf>
    <xf numFmtId="0" fontId="28" fillId="0" borderId="36" xfId="86" applyNumberFormat="1" applyFont="1" applyBorder="1" applyAlignment="1" applyProtection="1">
      <alignment horizontal="left"/>
      <protection/>
    </xf>
    <xf numFmtId="0" fontId="28" fillId="0" borderId="52" xfId="86" applyNumberFormat="1" applyFont="1" applyBorder="1" applyAlignment="1" applyProtection="1">
      <alignment horizontal="left"/>
      <protection/>
    </xf>
    <xf numFmtId="165" fontId="0" fillId="55" borderId="41" xfId="86" applyNumberFormat="1" applyFont="1" applyFill="1" applyBorder="1" applyAlignment="1" applyProtection="1">
      <alignment horizontal="center" vertical="center"/>
      <protection locked="0"/>
    </xf>
    <xf numFmtId="165" fontId="0" fillId="55" borderId="53" xfId="86" applyNumberFormat="1" applyFont="1" applyFill="1" applyBorder="1" applyAlignment="1" applyProtection="1">
      <alignment horizontal="center" vertical="center"/>
      <protection locked="0"/>
    </xf>
    <xf numFmtId="165" fontId="0" fillId="55" borderId="44" xfId="86" applyNumberFormat="1" applyFont="1" applyFill="1" applyBorder="1" applyAlignment="1" applyProtection="1">
      <alignment horizontal="center" vertical="center"/>
      <protection locked="0"/>
    </xf>
    <xf numFmtId="165" fontId="0" fillId="55" borderId="54" xfId="86" applyNumberFormat="1" applyFont="1" applyFill="1" applyBorder="1" applyAlignment="1" applyProtection="1">
      <alignment horizontal="center"/>
      <protection locked="0"/>
    </xf>
    <xf numFmtId="0" fontId="0" fillId="0" borderId="55" xfId="86" applyNumberFormat="1" applyFont="1" applyBorder="1" applyAlignment="1">
      <alignment horizontal="center"/>
      <protection/>
    </xf>
    <xf numFmtId="0" fontId="3" fillId="0" borderId="35" xfId="86" applyFont="1" applyBorder="1" applyProtection="1">
      <alignment/>
      <protection/>
    </xf>
    <xf numFmtId="0" fontId="24" fillId="0" borderId="36" xfId="86" applyBorder="1">
      <alignment/>
      <protection/>
    </xf>
    <xf numFmtId="0" fontId="7" fillId="0" borderId="56" xfId="86" applyFont="1" applyFill="1" applyBorder="1" applyAlignment="1" applyProtection="1">
      <alignment horizontal="center"/>
      <protection/>
    </xf>
    <xf numFmtId="0" fontId="7" fillId="0" borderId="57" xfId="86" applyFont="1" applyFill="1" applyBorder="1" applyAlignment="1" applyProtection="1">
      <alignment horizontal="center"/>
      <protection/>
    </xf>
    <xf numFmtId="0" fontId="7" fillId="56" borderId="58" xfId="86" applyFont="1" applyFill="1" applyBorder="1" applyAlignment="1" applyProtection="1">
      <alignment horizontal="center"/>
      <protection/>
    </xf>
    <xf numFmtId="0" fontId="7" fillId="56" borderId="59" xfId="86" applyFont="1" applyFill="1" applyBorder="1" applyAlignment="1" applyProtection="1">
      <alignment horizontal="center"/>
      <protection/>
    </xf>
    <xf numFmtId="0" fontId="31" fillId="0" borderId="0" xfId="86" applyFont="1" applyBorder="1" applyProtection="1">
      <alignment/>
      <protection/>
    </xf>
    <xf numFmtId="0" fontId="4" fillId="0" borderId="0" xfId="86" applyFont="1" applyBorder="1">
      <alignment/>
      <protection/>
    </xf>
    <xf numFmtId="0" fontId="0" fillId="0" borderId="0" xfId="86" applyFont="1" applyBorder="1">
      <alignment/>
      <protection/>
    </xf>
    <xf numFmtId="0" fontId="24" fillId="0" borderId="42" xfId="86" applyBorder="1">
      <alignment/>
      <protection/>
    </xf>
    <xf numFmtId="0" fontId="24" fillId="0" borderId="60" xfId="86" applyFill="1" applyBorder="1" applyProtection="1">
      <alignment/>
      <protection locked="0"/>
    </xf>
    <xf numFmtId="0" fontId="6" fillId="0" borderId="61" xfId="86" applyFont="1" applyFill="1" applyBorder="1" applyAlignment="1" applyProtection="1">
      <alignment horizontal="left" vertical="center" indent="2"/>
      <protection locked="0"/>
    </xf>
    <xf numFmtId="0" fontId="24" fillId="0" borderId="62" xfId="86" applyBorder="1">
      <alignment/>
      <protection/>
    </xf>
    <xf numFmtId="0" fontId="27" fillId="0" borderId="0" xfId="86" applyFont="1" applyBorder="1" applyAlignment="1" quotePrefix="1">
      <alignment horizontal="left"/>
      <protection/>
    </xf>
    <xf numFmtId="0" fontId="7" fillId="0" borderId="0" xfId="86" applyFont="1">
      <alignment/>
      <protection/>
    </xf>
    <xf numFmtId="0" fontId="0" fillId="0" borderId="0" xfId="86" applyFont="1">
      <alignment/>
      <protection/>
    </xf>
    <xf numFmtId="49" fontId="25" fillId="0" borderId="44" xfId="88" applyNumberFormat="1" applyFont="1" applyFill="1" applyBorder="1" applyAlignment="1" applyProtection="1">
      <alignment horizontal="left"/>
      <protection/>
    </xf>
    <xf numFmtId="0" fontId="25" fillId="0" borderId="19" xfId="88" applyNumberFormat="1" applyFont="1" applyFill="1" applyBorder="1" applyAlignment="1" applyProtection="1">
      <alignment horizontal="left"/>
      <protection/>
    </xf>
    <xf numFmtId="0" fontId="0" fillId="0" borderId="19" xfId="0" applyNumberFormat="1" applyBorder="1" applyAlignment="1">
      <alignment horizontal="center"/>
    </xf>
    <xf numFmtId="49" fontId="25" fillId="0" borderId="19" xfId="88" applyNumberFormat="1" applyFont="1" applyFill="1" applyBorder="1" applyAlignment="1" applyProtection="1">
      <alignment horizontal="center"/>
      <protection/>
    </xf>
    <xf numFmtId="49" fontId="0" fillId="0" borderId="19" xfId="0" applyNumberFormat="1" applyFont="1" applyBorder="1" applyAlignment="1">
      <alignment horizontal="center"/>
    </xf>
    <xf numFmtId="0" fontId="0" fillId="0" borderId="19" xfId="0" applyNumberFormat="1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19" xfId="0" applyFont="1" applyBorder="1" applyAlignment="1">
      <alignment horizontal="center"/>
    </xf>
    <xf numFmtId="49" fontId="25" fillId="0" borderId="19" xfId="88" applyNumberFormat="1" applyFont="1" applyFill="1" applyBorder="1" applyAlignment="1" applyProtection="1">
      <alignment horizontal="left"/>
      <protection/>
    </xf>
    <xf numFmtId="16" fontId="25" fillId="0" borderId="19" xfId="88" applyNumberFormat="1" applyFont="1" applyFill="1" applyBorder="1" applyAlignment="1" applyProtection="1">
      <alignment horizontal="left"/>
      <protection/>
    </xf>
    <xf numFmtId="0" fontId="3" fillId="55" borderId="35" xfId="86" applyFont="1" applyFill="1" applyBorder="1" applyAlignment="1" applyProtection="1">
      <alignment horizontal="left" vertical="center" indent="2"/>
      <protection locked="0"/>
    </xf>
    <xf numFmtId="0" fontId="0" fillId="55" borderId="40" xfId="86" applyFont="1" applyFill="1" applyBorder="1" applyAlignment="1" applyProtection="1">
      <alignment horizontal="left" vertical="center" indent="2"/>
      <protection locked="0"/>
    </xf>
    <xf numFmtId="0" fontId="0" fillId="0" borderId="36" xfId="86" applyFont="1" applyBorder="1" applyAlignment="1" applyProtection="1">
      <alignment horizontal="left" vertical="center" indent="2"/>
      <protection locked="0"/>
    </xf>
    <xf numFmtId="0" fontId="0" fillId="0" borderId="49" xfId="86" applyFont="1" applyBorder="1" applyAlignment="1" applyProtection="1">
      <alignment horizontal="left" vertical="center" indent="2"/>
      <protection locked="0"/>
    </xf>
    <xf numFmtId="0" fontId="0" fillId="55" borderId="35" xfId="86" applyFont="1" applyFill="1" applyBorder="1" applyAlignment="1" applyProtection="1">
      <alignment horizontal="left" indent="1"/>
      <protection locked="0"/>
    </xf>
    <xf numFmtId="0" fontId="24" fillId="55" borderId="40" xfId="86" applyFill="1" applyBorder="1" applyAlignment="1" applyProtection="1">
      <alignment horizontal="left" indent="1"/>
      <protection locked="0"/>
    </xf>
    <xf numFmtId="49" fontId="0" fillId="55" borderId="35" xfId="86" applyNumberFormat="1" applyFont="1" applyFill="1" applyBorder="1" applyAlignment="1" applyProtection="1">
      <alignment horizontal="left" indent="1"/>
      <protection locked="0"/>
    </xf>
    <xf numFmtId="0" fontId="0" fillId="0" borderId="36" xfId="86" applyFont="1" applyBorder="1" applyAlignment="1" applyProtection="1">
      <alignment horizontal="left" indent="1"/>
      <protection locked="0"/>
    </xf>
    <xf numFmtId="0" fontId="0" fillId="0" borderId="49" xfId="86" applyFont="1" applyBorder="1" applyAlignment="1" applyProtection="1">
      <alignment horizontal="left" indent="1"/>
      <protection locked="0"/>
    </xf>
    <xf numFmtId="0" fontId="7" fillId="56" borderId="29" xfId="86" applyFont="1" applyFill="1" applyBorder="1" applyAlignment="1" applyProtection="1">
      <alignment horizontal="left" vertical="center" indent="2"/>
      <protection/>
    </xf>
    <xf numFmtId="0" fontId="24" fillId="0" borderId="29" xfId="86" applyFont="1" applyBorder="1" applyAlignment="1">
      <alignment horizontal="left" vertical="center" indent="2"/>
      <protection/>
    </xf>
    <xf numFmtId="0" fontId="24" fillId="0" borderId="63" xfId="86" applyFont="1" applyBorder="1" applyAlignment="1">
      <alignment horizontal="left" vertical="center" indent="2"/>
      <protection/>
    </xf>
    <xf numFmtId="0" fontId="3" fillId="55" borderId="36" xfId="86" applyFont="1" applyFill="1" applyBorder="1" applyAlignment="1" applyProtection="1">
      <alignment/>
      <protection locked="0"/>
    </xf>
    <xf numFmtId="0" fontId="0" fillId="0" borderId="36" xfId="86" applyFont="1" applyBorder="1" applyAlignment="1" applyProtection="1">
      <alignment/>
      <protection locked="0"/>
    </xf>
    <xf numFmtId="0" fontId="0" fillId="0" borderId="40" xfId="86" applyFont="1" applyBorder="1" applyAlignment="1" applyProtection="1">
      <alignment/>
      <protection locked="0"/>
    </xf>
    <xf numFmtId="0" fontId="3" fillId="55" borderId="40" xfId="86" applyFont="1" applyFill="1" applyBorder="1" applyAlignment="1" applyProtection="1">
      <alignment/>
      <protection locked="0"/>
    </xf>
    <xf numFmtId="164" fontId="3" fillId="55" borderId="36" xfId="86" applyNumberFormat="1" applyFont="1" applyFill="1" applyBorder="1" applyAlignment="1" applyProtection="1">
      <alignment horizontal="left"/>
      <protection locked="0"/>
    </xf>
    <xf numFmtId="164" fontId="0" fillId="0" borderId="36" xfId="86" applyNumberFormat="1" applyFont="1" applyBorder="1" applyAlignment="1" applyProtection="1">
      <alignment horizontal="left"/>
      <protection locked="0"/>
    </xf>
    <xf numFmtId="20" fontId="3" fillId="55" borderId="36" xfId="86" applyNumberFormat="1" applyFont="1" applyFill="1" applyBorder="1" applyAlignment="1" applyProtection="1">
      <alignment/>
      <protection locked="0"/>
    </xf>
    <xf numFmtId="49" fontId="25" fillId="0" borderId="0" xfId="88" applyNumberFormat="1" applyFont="1" applyFill="1" applyBorder="1" applyAlignment="1" applyProtection="1">
      <alignment horizontal="center"/>
      <protection/>
    </xf>
    <xf numFmtId="49" fontId="7" fillId="0" borderId="0" xfId="84" applyNumberFormat="1" applyFont="1" applyBorder="1">
      <alignment/>
      <protection/>
    </xf>
    <xf numFmtId="49" fontId="0" fillId="0" borderId="0" xfId="84" applyNumberFormat="1" applyBorder="1">
      <alignment/>
      <protection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49" fontId="7" fillId="0" borderId="0" xfId="88" applyNumberFormat="1" applyFont="1" applyFill="1" applyBorder="1" applyAlignment="1" applyProtection="1">
      <alignment horizontal="center"/>
      <protection/>
    </xf>
    <xf numFmtId="49" fontId="7" fillId="0" borderId="0" xfId="0" applyNumberFormat="1" applyFont="1" applyBorder="1" applyAlignment="1">
      <alignment horizontal="center"/>
    </xf>
  </cellXfs>
  <cellStyles count="96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- Aksentti1" xfId="27"/>
    <cellStyle name="40 % - Aksentti2" xfId="28"/>
    <cellStyle name="40 % - Aksentti3" xfId="29"/>
    <cellStyle name="40 % - Aksentti4" xfId="30"/>
    <cellStyle name="40 % - Aksentti5" xfId="31"/>
    <cellStyle name="40 % - Aksentti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- Aksentti1" xfId="39"/>
    <cellStyle name="60 % - Aksentti2" xfId="40"/>
    <cellStyle name="60 % - Aksentti3" xfId="41"/>
    <cellStyle name="60 % - Aksentti4" xfId="42"/>
    <cellStyle name="60 % - Aksentti5" xfId="43"/>
    <cellStyle name="60 % - Aksentti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sentti1" xfId="57"/>
    <cellStyle name="Aksentti2" xfId="58"/>
    <cellStyle name="Aksentti3" xfId="59"/>
    <cellStyle name="Aksentti4" xfId="60"/>
    <cellStyle name="Aksentti5" xfId="61"/>
    <cellStyle name="Aksentti6" xfId="62"/>
    <cellStyle name="Bad" xfId="63"/>
    <cellStyle name="Calculation" xfId="64"/>
    <cellStyle name="Check Cell" xfId="65"/>
    <cellStyle name="Comma" xfId="66"/>
    <cellStyle name="Explanatory Text" xfId="67"/>
    <cellStyle name="Good" xfId="68"/>
    <cellStyle name="Heading 1" xfId="69"/>
    <cellStyle name="Heading 2" xfId="70"/>
    <cellStyle name="Heading 3" xfId="71"/>
    <cellStyle name="Heading 4" xfId="72"/>
    <cellStyle name="Huomautus" xfId="73"/>
    <cellStyle name="Huono" xfId="74"/>
    <cellStyle name="Hyvä" xfId="75"/>
    <cellStyle name="Input" xfId="76"/>
    <cellStyle name="Laskenta" xfId="77"/>
    <cellStyle name="Linked Cell" xfId="78"/>
    <cellStyle name="Linkitetty solu" xfId="79"/>
    <cellStyle name="Määrittämätön" xfId="80"/>
    <cellStyle name="Neutraali" xfId="81"/>
    <cellStyle name="Neutral" xfId="82"/>
    <cellStyle name="Normaali 2" xfId="83"/>
    <cellStyle name="Normaali 3" xfId="84"/>
    <cellStyle name="Normaali 4" xfId="85"/>
    <cellStyle name="Normaali 5" xfId="86"/>
    <cellStyle name="Normaali_Mj-12" xfId="87"/>
    <cellStyle name="Normal 2" xfId="88"/>
    <cellStyle name="Note" xfId="89"/>
    <cellStyle name="Otsikko" xfId="90"/>
    <cellStyle name="Otsikko 1" xfId="91"/>
    <cellStyle name="Otsikko 1 1" xfId="92"/>
    <cellStyle name="Otsikko 2" xfId="93"/>
    <cellStyle name="Otsikko 3" xfId="94"/>
    <cellStyle name="Otsikko 4" xfId="95"/>
    <cellStyle name="Output" xfId="96"/>
    <cellStyle name="Percent" xfId="97"/>
    <cellStyle name="Comma [0]" xfId="98"/>
    <cellStyle name="Currency [0]" xfId="99"/>
    <cellStyle name="Selittävä teksti" xfId="100"/>
    <cellStyle name="Summa" xfId="101"/>
    <cellStyle name="Syöttö" xfId="102"/>
    <cellStyle name="Tarkistussolu" xfId="103"/>
    <cellStyle name="Title" xfId="104"/>
    <cellStyle name="Total" xfId="105"/>
    <cellStyle name="Tulostus" xfId="106"/>
    <cellStyle name="Currency" xfId="107"/>
    <cellStyle name="Warning Text" xfId="108"/>
    <cellStyle name="Varoitusteksti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zoomScalePageLayoutView="0" workbookViewId="0" topLeftCell="A1">
      <selection activeCell="H24" sqref="H24"/>
    </sheetView>
  </sheetViews>
  <sheetFormatPr defaultColWidth="9.140625" defaultRowHeight="12.75"/>
  <cols>
    <col min="1" max="1" width="5.57421875" style="1" customWidth="1"/>
    <col min="2" max="2" width="36.7109375" style="1" customWidth="1"/>
    <col min="3" max="16384" width="9.140625" style="1" customWidth="1"/>
  </cols>
  <sheetData>
    <row r="1" spans="1:5" ht="18">
      <c r="A1" s="26" t="s">
        <v>79</v>
      </c>
      <c r="B1" s="26"/>
      <c r="C1" s="26"/>
      <c r="D1" s="26"/>
      <c r="E1" s="27"/>
    </row>
    <row r="2" spans="1:5" ht="12.75">
      <c r="A2" s="28"/>
      <c r="B2" s="28"/>
      <c r="C2" s="28"/>
      <c r="D2" s="28"/>
      <c r="E2" s="28"/>
    </row>
    <row r="3" spans="1:5" ht="15.75">
      <c r="A3" s="29"/>
      <c r="B3" s="28"/>
      <c r="C3" s="28"/>
      <c r="D3" s="28"/>
      <c r="E3" s="28"/>
    </row>
    <row r="4" spans="1:5" ht="15" customHeight="1">
      <c r="A4" s="30"/>
      <c r="B4" s="28"/>
      <c r="C4" s="28"/>
      <c r="D4" s="28"/>
      <c r="E4" s="28"/>
    </row>
    <row r="5" spans="1:5" ht="15.75">
      <c r="A5" s="29" t="s">
        <v>31</v>
      </c>
      <c r="B5" s="29"/>
      <c r="C5" s="28"/>
      <c r="D5" s="29" t="s">
        <v>1</v>
      </c>
      <c r="E5" s="29"/>
    </row>
    <row r="6" spans="1:5" ht="15.75">
      <c r="A6" s="29" t="s">
        <v>24</v>
      </c>
      <c r="B6" s="29" t="s">
        <v>91</v>
      </c>
      <c r="C6" s="28"/>
      <c r="D6" s="29" t="s">
        <v>167</v>
      </c>
      <c r="E6" s="29"/>
    </row>
    <row r="7" spans="1:5" ht="15.75">
      <c r="A7" s="29" t="s">
        <v>25</v>
      </c>
      <c r="B7" s="29" t="s">
        <v>92</v>
      </c>
      <c r="C7" s="28"/>
      <c r="D7" s="29" t="s">
        <v>168</v>
      </c>
      <c r="E7" s="29"/>
    </row>
    <row r="8" spans="1:5" ht="15.75">
      <c r="A8" s="29" t="s">
        <v>26</v>
      </c>
      <c r="B8" s="29" t="s">
        <v>93</v>
      </c>
      <c r="C8" s="28"/>
      <c r="D8" s="29" t="s">
        <v>169</v>
      </c>
      <c r="E8" s="29"/>
    </row>
    <row r="9" spans="1:5" ht="15.75">
      <c r="A9" s="29"/>
      <c r="B9" s="29"/>
      <c r="C9" s="28"/>
      <c r="D9" s="28"/>
      <c r="E9" s="29"/>
    </row>
    <row r="10" spans="1:5" ht="15.75">
      <c r="A10" s="29"/>
      <c r="B10" s="29"/>
      <c r="C10" s="28"/>
      <c r="D10" s="28"/>
      <c r="E10" s="29"/>
    </row>
    <row r="11" spans="1:5" ht="15.75">
      <c r="A11" s="29" t="s">
        <v>32</v>
      </c>
      <c r="B11" s="29"/>
      <c r="C11" s="28"/>
      <c r="D11" s="29" t="s">
        <v>1</v>
      </c>
      <c r="E11" s="29"/>
    </row>
    <row r="12" spans="1:5" ht="15.75">
      <c r="A12" s="29" t="s">
        <v>24</v>
      </c>
      <c r="B12" s="142" t="s">
        <v>82</v>
      </c>
      <c r="C12" s="143" t="s">
        <v>95</v>
      </c>
      <c r="D12" s="144" t="s">
        <v>144</v>
      </c>
      <c r="E12" s="140"/>
    </row>
    <row r="13" spans="1:5" ht="15.75">
      <c r="A13" s="29" t="s">
        <v>25</v>
      </c>
      <c r="B13" s="142" t="s">
        <v>89</v>
      </c>
      <c r="C13" s="143" t="s">
        <v>97</v>
      </c>
      <c r="D13" s="144" t="s">
        <v>146</v>
      </c>
      <c r="E13" s="140"/>
    </row>
    <row r="14" spans="1:5" ht="15.75">
      <c r="A14" s="29" t="s">
        <v>27</v>
      </c>
      <c r="B14" s="142" t="s">
        <v>85</v>
      </c>
      <c r="C14" s="143" t="s">
        <v>100</v>
      </c>
      <c r="D14" s="144" t="s">
        <v>146</v>
      </c>
      <c r="E14" s="140"/>
    </row>
    <row r="15" spans="1:5" ht="15.75">
      <c r="A15" s="29" t="s">
        <v>162</v>
      </c>
      <c r="B15" s="142" t="s">
        <v>86</v>
      </c>
      <c r="C15" s="143" t="s">
        <v>97</v>
      </c>
      <c r="D15" s="145" t="s">
        <v>145</v>
      </c>
      <c r="E15" s="140"/>
    </row>
    <row r="16" spans="1:7" ht="15.75">
      <c r="A16" s="29" t="s">
        <v>163</v>
      </c>
      <c r="B16" s="142" t="s">
        <v>164</v>
      </c>
      <c r="C16" s="143" t="s">
        <v>103</v>
      </c>
      <c r="D16" s="144" t="s">
        <v>22</v>
      </c>
      <c r="E16" s="139"/>
      <c r="F16" s="139"/>
      <c r="G16" s="139"/>
    </row>
    <row r="17" spans="1:5" ht="15.75">
      <c r="A17" s="29" t="s">
        <v>165</v>
      </c>
      <c r="B17" s="142" t="s">
        <v>88</v>
      </c>
      <c r="C17" s="143" t="s">
        <v>97</v>
      </c>
      <c r="D17" s="144" t="s">
        <v>22</v>
      </c>
      <c r="E17" s="140"/>
    </row>
    <row r="18" spans="1:5" ht="15.75">
      <c r="A18" s="29" t="s">
        <v>166</v>
      </c>
      <c r="B18" s="142" t="s">
        <v>104</v>
      </c>
      <c r="C18" s="143" t="s">
        <v>95</v>
      </c>
      <c r="D18" s="144" t="s">
        <v>147</v>
      </c>
      <c r="E18" s="140"/>
    </row>
    <row r="19" spans="1:5" ht="15.75">
      <c r="A19" s="29"/>
      <c r="B19" s="140"/>
      <c r="C19" s="141"/>
      <c r="D19" s="141"/>
      <c r="E19" s="140"/>
    </row>
    <row r="20" spans="1:5" ht="15.75">
      <c r="A20" s="29"/>
      <c r="B20" s="28"/>
      <c r="C20" s="28"/>
      <c r="D20" s="28"/>
      <c r="E20" s="29"/>
    </row>
    <row r="21" spans="1:5" ht="15.75">
      <c r="A21" s="29" t="s">
        <v>78</v>
      </c>
      <c r="B21" s="29"/>
      <c r="C21" s="28"/>
      <c r="D21" s="28"/>
      <c r="E21" s="29"/>
    </row>
    <row r="22" spans="1:5" ht="15.75">
      <c r="A22" s="29"/>
      <c r="B22" s="29"/>
      <c r="C22" s="28"/>
      <c r="D22" s="28"/>
      <c r="E22" s="29"/>
    </row>
    <row r="23" spans="1:5" ht="15.75">
      <c r="A23" s="29"/>
      <c r="B23" s="29"/>
      <c r="C23" s="28"/>
      <c r="D23" s="28"/>
      <c r="E23" s="29"/>
    </row>
    <row r="24" spans="1:5" ht="15.75">
      <c r="A24" s="29"/>
      <c r="B24" s="29"/>
      <c r="C24" s="28"/>
      <c r="D24" s="28"/>
      <c r="E24" s="29"/>
    </row>
    <row r="25" spans="1:5" ht="15.75">
      <c r="A25" s="29"/>
      <c r="B25" s="29"/>
      <c r="C25" s="28"/>
      <c r="D25" s="28"/>
      <c r="E25" s="29"/>
    </row>
    <row r="26" spans="1:5" ht="15.75">
      <c r="A26" s="29"/>
      <c r="B26" s="29"/>
      <c r="C26" s="28"/>
      <c r="D26" s="28"/>
      <c r="E26" s="29"/>
    </row>
    <row r="27" spans="1:5" ht="15.75">
      <c r="A27" s="29"/>
      <c r="B27" s="29"/>
      <c r="C27" s="28"/>
      <c r="D27" s="28"/>
      <c r="E27" s="29"/>
    </row>
    <row r="28" spans="1:5" ht="15.75">
      <c r="A28" s="29"/>
      <c r="B28" s="29"/>
      <c r="C28" s="28"/>
      <c r="D28" s="28"/>
      <c r="E28" s="29"/>
    </row>
    <row r="29" spans="1:5" ht="15.75">
      <c r="A29" s="29"/>
      <c r="B29" s="29"/>
      <c r="C29" s="28"/>
      <c r="D29" s="28"/>
      <c r="E29" s="29"/>
    </row>
    <row r="30" spans="1:5" ht="15.75">
      <c r="A30" s="29"/>
      <c r="B30" s="29"/>
      <c r="C30" s="28"/>
      <c r="D30" s="28"/>
      <c r="E30" s="29"/>
    </row>
    <row r="31" spans="1:5" ht="15.75" customHeight="1">
      <c r="A31" s="29"/>
      <c r="B31" s="29"/>
      <c r="C31" s="28"/>
      <c r="D31" s="28"/>
      <c r="E31" s="29"/>
    </row>
    <row r="32" spans="1:5" ht="15.75" customHeight="1">
      <c r="A32" s="29"/>
      <c r="B32" s="29"/>
      <c r="C32" s="28"/>
      <c r="D32" s="28"/>
      <c r="E32" s="29"/>
    </row>
    <row r="33" spans="1:5" ht="15.75">
      <c r="A33" s="29"/>
      <c r="B33" s="29"/>
      <c r="C33" s="28"/>
      <c r="D33" s="28"/>
      <c r="E33" s="29"/>
    </row>
    <row r="34" spans="1:5" ht="15.75" customHeight="1">
      <c r="A34" s="29"/>
      <c r="B34" s="29"/>
      <c r="C34" s="28"/>
      <c r="D34" s="28"/>
      <c r="E34" s="29"/>
    </row>
    <row r="35" spans="1:5" ht="15.75" customHeight="1">
      <c r="A35" s="29"/>
      <c r="B35" s="29"/>
      <c r="C35" s="28"/>
      <c r="D35" s="28"/>
      <c r="E35" s="29"/>
    </row>
    <row r="36" spans="1:5" ht="15.75">
      <c r="A36" s="29"/>
      <c r="B36" s="29"/>
      <c r="C36" s="28"/>
      <c r="D36" s="28"/>
      <c r="E36" s="29"/>
    </row>
    <row r="37" spans="1:5" ht="15.75">
      <c r="A37" s="29"/>
      <c r="B37" s="29"/>
      <c r="C37" s="28"/>
      <c r="D37" s="28"/>
      <c r="E37" s="29"/>
    </row>
    <row r="38" spans="1:5" ht="15.75">
      <c r="A38" s="29"/>
      <c r="B38" s="29"/>
      <c r="C38" s="28"/>
      <c r="D38" s="28"/>
      <c r="E38" s="29"/>
    </row>
    <row r="39" spans="1:5" ht="15.75">
      <c r="A39" s="29"/>
      <c r="B39" s="29"/>
      <c r="C39" s="28"/>
      <c r="D39" s="28"/>
      <c r="E39" s="29"/>
    </row>
    <row r="40" spans="1:5" ht="15.75">
      <c r="A40" s="29"/>
      <c r="B40" s="29"/>
      <c r="C40" s="28"/>
      <c r="D40" s="28"/>
      <c r="E40" s="29"/>
    </row>
    <row r="41" spans="1:5" ht="15.75">
      <c r="A41" s="29"/>
      <c r="B41" s="29"/>
      <c r="C41" s="28"/>
      <c r="D41" s="28"/>
      <c r="E41" s="29"/>
    </row>
    <row r="42" spans="1:5" ht="12.75">
      <c r="A42" s="28"/>
      <c r="B42" s="28"/>
      <c r="C42" s="28"/>
      <c r="D42" s="28"/>
      <c r="E42" s="28"/>
    </row>
    <row r="43" spans="1:5" ht="15.75">
      <c r="A43" s="29"/>
      <c r="B43" s="29"/>
      <c r="C43" s="28"/>
      <c r="D43" s="28"/>
      <c r="E43" s="28"/>
    </row>
    <row r="44" spans="1:5" ht="15.75">
      <c r="A44" s="29"/>
      <c r="B44" s="29"/>
      <c r="C44" s="28"/>
      <c r="D44" s="28"/>
      <c r="E44" s="28"/>
    </row>
    <row r="45" spans="1:5" ht="15.75">
      <c r="A45" s="29"/>
      <c r="B45" s="29"/>
      <c r="C45" s="28"/>
      <c r="D45" s="28"/>
      <c r="E45" s="28"/>
    </row>
    <row r="46" spans="1:5" ht="15.75">
      <c r="A46" s="29"/>
      <c r="B46" s="29"/>
      <c r="C46" s="28"/>
      <c r="D46" s="28"/>
      <c r="E46" s="28"/>
    </row>
    <row r="47" spans="1:4" ht="15.75">
      <c r="A47" s="29"/>
      <c r="B47" s="29"/>
      <c r="C47" s="28"/>
      <c r="D47" s="28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44"/>
  <sheetViews>
    <sheetView zoomScalePageLayoutView="0" workbookViewId="0" topLeftCell="A7">
      <selection activeCell="G21" sqref="G21"/>
    </sheetView>
  </sheetViews>
  <sheetFormatPr defaultColWidth="9.140625" defaultRowHeight="12.75"/>
  <cols>
    <col min="1" max="1" width="1.421875" style="31" customWidth="1"/>
    <col min="2" max="2" width="2.8515625" style="31" customWidth="1"/>
    <col min="3" max="3" width="5.8515625" style="31" customWidth="1"/>
    <col min="4" max="4" width="21.57421875" style="31" customWidth="1"/>
    <col min="5" max="5" width="17.421875" style="31" customWidth="1"/>
    <col min="6" max="6" width="2.8515625" style="31" customWidth="1"/>
    <col min="7" max="11" width="6.140625" style="31" customWidth="1"/>
    <col min="12" max="12" width="3.7109375" style="31" customWidth="1"/>
    <col min="13" max="13" width="3.8515625" style="31" customWidth="1"/>
    <col min="14" max="14" width="3.7109375" style="31" customWidth="1"/>
    <col min="15" max="15" width="3.57421875" style="31" customWidth="1"/>
    <col min="16" max="16" width="3.140625" style="31" customWidth="1"/>
    <col min="17" max="17" width="9.140625" style="31" customWidth="1"/>
    <col min="18" max="18" width="28.00390625" style="31" customWidth="1"/>
    <col min="19" max="16384" width="9.140625" style="31" customWidth="1"/>
  </cols>
  <sheetData>
    <row r="1" ht="7.5" customHeight="1"/>
    <row r="2" spans="2:16" ht="6.75" customHeight="1">
      <c r="B2" s="32"/>
      <c r="C2" s="33"/>
      <c r="D2" s="34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6"/>
    </row>
    <row r="3" spans="2:16" ht="15.75">
      <c r="B3" s="37"/>
      <c r="C3" s="38"/>
      <c r="D3" s="39" t="s">
        <v>33</v>
      </c>
      <c r="E3" s="40"/>
      <c r="F3" s="40"/>
      <c r="G3" s="38"/>
      <c r="H3" s="41" t="s">
        <v>34</v>
      </c>
      <c r="I3" s="42"/>
      <c r="J3" s="132" t="s">
        <v>28</v>
      </c>
      <c r="K3" s="133"/>
      <c r="L3" s="133"/>
      <c r="M3" s="133"/>
      <c r="N3" s="133"/>
      <c r="O3" s="134"/>
      <c r="P3" s="43"/>
    </row>
    <row r="4" spans="2:16" ht="17.25" customHeight="1">
      <c r="B4" s="37"/>
      <c r="C4" s="44"/>
      <c r="D4" s="45" t="s">
        <v>35</v>
      </c>
      <c r="E4" s="40"/>
      <c r="F4" s="40"/>
      <c r="G4" s="38"/>
      <c r="H4" s="41" t="s">
        <v>36</v>
      </c>
      <c r="I4" s="42"/>
      <c r="J4" s="132" t="s">
        <v>4</v>
      </c>
      <c r="K4" s="133"/>
      <c r="L4" s="133"/>
      <c r="M4" s="133"/>
      <c r="N4" s="133"/>
      <c r="O4" s="134"/>
      <c r="P4" s="43"/>
    </row>
    <row r="5" spans="2:16" ht="13.5" customHeight="1">
      <c r="B5" s="37"/>
      <c r="C5" s="40"/>
      <c r="D5" s="46" t="s">
        <v>37</v>
      </c>
      <c r="E5" s="40"/>
      <c r="F5" s="40"/>
      <c r="G5" s="40"/>
      <c r="H5" s="41" t="s">
        <v>38</v>
      </c>
      <c r="I5" s="47"/>
      <c r="J5" s="132" t="s">
        <v>29</v>
      </c>
      <c r="K5" s="132"/>
      <c r="L5" s="132"/>
      <c r="M5" s="132"/>
      <c r="N5" s="132"/>
      <c r="O5" s="135"/>
      <c r="P5" s="43"/>
    </row>
    <row r="6" spans="2:16" ht="14.25" customHeight="1">
      <c r="B6" s="37"/>
      <c r="C6" s="40"/>
      <c r="D6" s="40"/>
      <c r="E6" s="40"/>
      <c r="F6" s="40"/>
      <c r="G6" s="40"/>
      <c r="H6" s="41" t="s">
        <v>39</v>
      </c>
      <c r="I6" s="42"/>
      <c r="J6" s="136">
        <v>41398</v>
      </c>
      <c r="K6" s="137"/>
      <c r="L6" s="137"/>
      <c r="M6" s="48" t="s">
        <v>40</v>
      </c>
      <c r="N6" s="138" t="s">
        <v>41</v>
      </c>
      <c r="O6" s="135"/>
      <c r="P6" s="43"/>
    </row>
    <row r="7" spans="2:19" ht="16.5" customHeight="1">
      <c r="B7" s="37"/>
      <c r="C7" s="38"/>
      <c r="D7" s="49" t="s">
        <v>42</v>
      </c>
      <c r="E7" s="40"/>
      <c r="F7" s="40"/>
      <c r="G7" s="40"/>
      <c r="H7" s="49" t="s">
        <v>42</v>
      </c>
      <c r="I7" s="40"/>
      <c r="J7" s="40"/>
      <c r="K7" s="40"/>
      <c r="L7" s="40"/>
      <c r="M7" s="40"/>
      <c r="N7" s="40"/>
      <c r="O7" s="40"/>
      <c r="P7" s="50"/>
      <c r="R7" s="51"/>
      <c r="S7" s="51"/>
    </row>
    <row r="8" spans="2:19" ht="14.25" customHeight="1">
      <c r="B8" s="43"/>
      <c r="C8" s="52" t="s">
        <v>43</v>
      </c>
      <c r="D8" s="120" t="s">
        <v>81</v>
      </c>
      <c r="E8" s="121"/>
      <c r="F8" s="53"/>
      <c r="G8" s="54" t="s">
        <v>44</v>
      </c>
      <c r="H8" s="120" t="s">
        <v>84</v>
      </c>
      <c r="I8" s="122"/>
      <c r="J8" s="122"/>
      <c r="K8" s="122"/>
      <c r="L8" s="122"/>
      <c r="M8" s="122"/>
      <c r="N8" s="122"/>
      <c r="O8" s="123"/>
      <c r="P8" s="43"/>
      <c r="R8" s="51"/>
      <c r="S8" s="51"/>
    </row>
    <row r="9" spans="2:19" ht="15">
      <c r="B9" s="43"/>
      <c r="C9" s="55" t="s">
        <v>45</v>
      </c>
      <c r="D9" s="124" t="s">
        <v>82</v>
      </c>
      <c r="E9" s="125"/>
      <c r="F9" s="56"/>
      <c r="G9" s="57" t="s">
        <v>46</v>
      </c>
      <c r="H9" s="124" t="s">
        <v>85</v>
      </c>
      <c r="I9" s="127"/>
      <c r="J9" s="127"/>
      <c r="K9" s="127"/>
      <c r="L9" s="127"/>
      <c r="M9" s="127"/>
      <c r="N9" s="127"/>
      <c r="O9" s="128"/>
      <c r="P9" s="43"/>
      <c r="R9" s="51"/>
      <c r="S9" s="51"/>
    </row>
    <row r="10" spans="2:19" ht="15">
      <c r="B10" s="43"/>
      <c r="C10" s="58" t="s">
        <v>47</v>
      </c>
      <c r="D10" s="124" t="s">
        <v>83</v>
      </c>
      <c r="E10" s="125"/>
      <c r="F10" s="56"/>
      <c r="G10" s="59" t="s">
        <v>48</v>
      </c>
      <c r="H10" s="124" t="s">
        <v>86</v>
      </c>
      <c r="I10" s="127"/>
      <c r="J10" s="127"/>
      <c r="K10" s="127"/>
      <c r="L10" s="127"/>
      <c r="M10" s="127"/>
      <c r="N10" s="127"/>
      <c r="O10" s="128"/>
      <c r="P10" s="43"/>
      <c r="R10" s="51"/>
      <c r="S10" s="51"/>
    </row>
    <row r="11" spans="2:19" ht="15">
      <c r="B11" s="37"/>
      <c r="C11" s="60" t="s">
        <v>49</v>
      </c>
      <c r="D11" s="61"/>
      <c r="E11" s="62"/>
      <c r="F11" s="63"/>
      <c r="G11" s="60" t="s">
        <v>49</v>
      </c>
      <c r="H11" s="64"/>
      <c r="I11" s="64"/>
      <c r="J11" s="64"/>
      <c r="K11" s="64"/>
      <c r="L11" s="64"/>
      <c r="M11" s="64"/>
      <c r="N11" s="64"/>
      <c r="O11" s="64"/>
      <c r="P11" s="50"/>
      <c r="R11" s="51"/>
      <c r="S11" s="51"/>
    </row>
    <row r="12" spans="2:19" ht="15">
      <c r="B12" s="43"/>
      <c r="C12" s="55"/>
      <c r="D12" s="124" t="s">
        <v>82</v>
      </c>
      <c r="E12" s="125"/>
      <c r="F12" s="56"/>
      <c r="G12" s="57"/>
      <c r="H12" s="126" t="s">
        <v>85</v>
      </c>
      <c r="I12" s="127"/>
      <c r="J12" s="127"/>
      <c r="K12" s="127"/>
      <c r="L12" s="127"/>
      <c r="M12" s="127"/>
      <c r="N12" s="127"/>
      <c r="O12" s="128"/>
      <c r="P12" s="43"/>
      <c r="R12" s="51"/>
      <c r="S12" s="51"/>
    </row>
    <row r="13" spans="2:19" ht="15">
      <c r="B13" s="43"/>
      <c r="C13" s="65"/>
      <c r="D13" s="124" t="s">
        <v>83</v>
      </c>
      <c r="E13" s="125"/>
      <c r="F13" s="56"/>
      <c r="G13" s="66"/>
      <c r="H13" s="126" t="s">
        <v>86</v>
      </c>
      <c r="I13" s="127"/>
      <c r="J13" s="127"/>
      <c r="K13" s="127"/>
      <c r="L13" s="127"/>
      <c r="M13" s="127"/>
      <c r="N13" s="127"/>
      <c r="O13" s="128"/>
      <c r="P13" s="43"/>
      <c r="R13" s="51"/>
      <c r="S13" s="51"/>
    </row>
    <row r="14" spans="2:19" ht="15.75">
      <c r="B14" s="37"/>
      <c r="C14" s="40"/>
      <c r="D14" s="40"/>
      <c r="E14" s="40"/>
      <c r="F14" s="40"/>
      <c r="G14" s="49" t="s">
        <v>50</v>
      </c>
      <c r="H14" s="67"/>
      <c r="I14" s="67"/>
      <c r="J14" s="67"/>
      <c r="K14" s="40"/>
      <c r="L14" s="40"/>
      <c r="M14" s="40"/>
      <c r="N14" s="68"/>
      <c r="O14" s="38"/>
      <c r="P14" s="50"/>
      <c r="R14" s="51"/>
      <c r="S14" s="51"/>
    </row>
    <row r="15" spans="2:19" ht="13.5" customHeight="1">
      <c r="B15" s="37"/>
      <c r="C15" s="39" t="s">
        <v>51</v>
      </c>
      <c r="D15" s="40"/>
      <c r="E15" s="40"/>
      <c r="F15" s="40"/>
      <c r="G15" s="69" t="s">
        <v>52</v>
      </c>
      <c r="H15" s="69" t="s">
        <v>53</v>
      </c>
      <c r="I15" s="69" t="s">
        <v>54</v>
      </c>
      <c r="J15" s="69" t="s">
        <v>55</v>
      </c>
      <c r="K15" s="69" t="s">
        <v>56</v>
      </c>
      <c r="L15" s="70" t="s">
        <v>57</v>
      </c>
      <c r="M15" s="71"/>
      <c r="N15" s="72" t="s">
        <v>58</v>
      </c>
      <c r="O15" s="73" t="s">
        <v>59</v>
      </c>
      <c r="P15" s="43"/>
      <c r="R15" s="51"/>
      <c r="S15" s="51"/>
    </row>
    <row r="16" spans="2:19" ht="15">
      <c r="B16" s="43"/>
      <c r="C16" s="74" t="s">
        <v>60</v>
      </c>
      <c r="D16" s="75" t="str">
        <f>IF(D9&gt;"",D9&amp;" - "&amp;H9,"")</f>
        <v>Petri Kantonen - Markku Manner</v>
      </c>
      <c r="E16" s="75"/>
      <c r="F16" s="76"/>
      <c r="G16" s="77">
        <v>2</v>
      </c>
      <c r="H16" s="77">
        <v>9</v>
      </c>
      <c r="I16" s="77">
        <v>3</v>
      </c>
      <c r="J16" s="78"/>
      <c r="K16" s="77"/>
      <c r="L16" s="79">
        <f>IF(ISBLANK(G16),"",COUNTIF(G16:K16,"&gt;=0"))</f>
        <v>3</v>
      </c>
      <c r="M16" s="80">
        <f>IF(ISBLANK(G16),"",(IF(LEFT(G16,1)="-",1,0)+IF(LEFT(H16,1)="-",1,0)+IF(LEFT(I16,1)="-",1,0)+IF(LEFT(J16,1)="-",1,0)+IF(LEFT(K16,1)="-",1,0)))</f>
        <v>0</v>
      </c>
      <c r="N16" s="81">
        <f aca="true" t="shared" si="0" ref="N16:O20">IF(L16=3,1,"")</f>
        <v>1</v>
      </c>
      <c r="O16" s="82">
        <f t="shared" si="0"/>
      </c>
      <c r="P16" s="43"/>
      <c r="R16" s="51"/>
      <c r="S16" s="51"/>
    </row>
    <row r="17" spans="2:19" ht="15">
      <c r="B17" s="43"/>
      <c r="C17" s="74" t="s">
        <v>61</v>
      </c>
      <c r="D17" s="75" t="str">
        <f>IF(D10&gt;"",D10&amp;" - "&amp;H10,"")</f>
        <v>Sakari Farin - Teuvo Nisula</v>
      </c>
      <c r="E17" s="83"/>
      <c r="F17" s="76"/>
      <c r="G17" s="84">
        <v>-8</v>
      </c>
      <c r="H17" s="77">
        <v>-8</v>
      </c>
      <c r="I17" s="77">
        <v>-6</v>
      </c>
      <c r="J17" s="77"/>
      <c r="K17" s="77"/>
      <c r="L17" s="79">
        <f>IF(ISBLANK(G17),"",COUNTIF(G17:K17,"&gt;=0"))</f>
        <v>0</v>
      </c>
      <c r="M17" s="80">
        <f>IF(ISBLANK(G17),"",(IF(LEFT(G17,1)="-",1,0)+IF(LEFT(H17,1)="-",1,0)+IF(LEFT(I17,1)="-",1,0)+IF(LEFT(J17,1)="-",1,0)+IF(LEFT(K17,1)="-",1,0)))</f>
        <v>3</v>
      </c>
      <c r="N17" s="81">
        <f t="shared" si="0"/>
      </c>
      <c r="O17" s="82">
        <f t="shared" si="0"/>
        <v>1</v>
      </c>
      <c r="P17" s="43"/>
      <c r="R17" s="51"/>
      <c r="S17" s="51"/>
    </row>
    <row r="18" spans="2:19" ht="15">
      <c r="B18" s="43"/>
      <c r="C18" s="85" t="s">
        <v>62</v>
      </c>
      <c r="D18" s="86" t="str">
        <f>IF(D12&gt;"",D12&amp;" / "&amp;D13,"")</f>
        <v>Petri Kantonen / Sakari Farin</v>
      </c>
      <c r="E18" s="87" t="str">
        <f>IF(H12&gt;"",H12&amp;" / "&amp;H13,"")</f>
        <v>Markku Manner / Teuvo Nisula</v>
      </c>
      <c r="F18" s="88"/>
      <c r="G18" s="89">
        <v>9</v>
      </c>
      <c r="H18" s="90">
        <v>-8</v>
      </c>
      <c r="I18" s="91">
        <v>-13</v>
      </c>
      <c r="J18" s="91">
        <v>-7</v>
      </c>
      <c r="K18" s="91"/>
      <c r="L18" s="79">
        <f>IF(ISBLANK(G18),"",COUNTIF(G18:K18,"&gt;=0"))</f>
        <v>1</v>
      </c>
      <c r="M18" s="80">
        <f>IF(ISBLANK(G18),"",(IF(LEFT(G18,1)="-",1,0)+IF(LEFT(H18,1)="-",1,0)+IF(LEFT(I18,1)="-",1,0)+IF(LEFT(J18,1)="-",1,0)+IF(LEFT(K18,1)="-",1,0)))</f>
        <v>3</v>
      </c>
      <c r="N18" s="81">
        <f t="shared" si="0"/>
      </c>
      <c r="O18" s="82">
        <f t="shared" si="0"/>
        <v>1</v>
      </c>
      <c r="P18" s="43"/>
      <c r="R18" s="51"/>
      <c r="S18" s="51"/>
    </row>
    <row r="19" spans="2:19" ht="15">
      <c r="B19" s="43"/>
      <c r="C19" s="74" t="s">
        <v>63</v>
      </c>
      <c r="D19" s="75" t="str">
        <f>IF(+D9&gt;"",D9&amp;" - "&amp;H10,"")</f>
        <v>Petri Kantonen - Teuvo Nisula</v>
      </c>
      <c r="E19" s="83"/>
      <c r="F19" s="76"/>
      <c r="G19" s="92">
        <v>9</v>
      </c>
      <c r="H19" s="78">
        <v>-10</v>
      </c>
      <c r="I19" s="77">
        <v>10</v>
      </c>
      <c r="J19" s="77">
        <v>-8</v>
      </c>
      <c r="K19" s="78">
        <v>10</v>
      </c>
      <c r="L19" s="79">
        <f>IF(ISBLANK(G19),"",COUNTIF(G19:K19,"&gt;=0"))</f>
        <v>3</v>
      </c>
      <c r="M19" s="80">
        <f>IF(ISBLANK(G19),"",(IF(LEFT(G19,1)="-",1,0)+IF(LEFT(H19,1)="-",1,0)+IF(LEFT(I19,1)="-",1,0)+IF(LEFT(J19,1)="-",1,0)+IF(LEFT(K19,1)="-",1,0)))</f>
        <v>2</v>
      </c>
      <c r="N19" s="81">
        <f t="shared" si="0"/>
        <v>1</v>
      </c>
      <c r="O19" s="82">
        <f t="shared" si="0"/>
      </c>
      <c r="P19" s="43"/>
      <c r="R19" s="51"/>
      <c r="S19" s="51"/>
    </row>
    <row r="20" spans="2:19" ht="15.75" thickBot="1">
      <c r="B20" s="43"/>
      <c r="C20" s="74" t="s">
        <v>64</v>
      </c>
      <c r="D20" s="75" t="str">
        <f>IF(+D10&gt;"",D10&amp;" - "&amp;H9,"")</f>
        <v>Sakari Farin - Markku Manner</v>
      </c>
      <c r="E20" s="83"/>
      <c r="F20" s="76"/>
      <c r="G20" s="78">
        <v>-4</v>
      </c>
      <c r="H20" s="77">
        <v>-2</v>
      </c>
      <c r="I20" s="78">
        <v>-4</v>
      </c>
      <c r="J20" s="77"/>
      <c r="K20" s="77"/>
      <c r="L20" s="79">
        <f>IF(ISBLANK(G20),"",COUNTIF(G20:K20,"&gt;=0"))</f>
        <v>0</v>
      </c>
      <c r="M20" s="93">
        <f>IF(ISBLANK(G20),"",(IF(LEFT(G20,1)="-",1,0)+IF(LEFT(H20,1)="-",1,0)+IF(LEFT(I20,1)="-",1,0)+IF(LEFT(J20,1)="-",1,0)+IF(LEFT(K20,1)="-",1,0)))</f>
        <v>3</v>
      </c>
      <c r="N20" s="81">
        <f t="shared" si="0"/>
      </c>
      <c r="O20" s="82">
        <f t="shared" si="0"/>
        <v>1</v>
      </c>
      <c r="P20" s="43"/>
      <c r="R20" s="51"/>
      <c r="S20" s="51"/>
    </row>
    <row r="21" spans="2:19" ht="16.5" thickBot="1">
      <c r="B21" s="37"/>
      <c r="C21" s="40"/>
      <c r="D21" s="40"/>
      <c r="E21" s="40"/>
      <c r="F21" s="40"/>
      <c r="G21" s="40"/>
      <c r="H21" s="40"/>
      <c r="I21" s="40"/>
      <c r="J21" s="94" t="s">
        <v>65</v>
      </c>
      <c r="K21" s="95"/>
      <c r="L21" s="96">
        <f>IF(ISBLANK(E16),"",SUM(L16:L20))</f>
      </c>
      <c r="M21" s="97">
        <f>IF(ISBLANK(F16),"",SUM(M16:M20))</f>
      </c>
      <c r="N21" s="98">
        <f>IF(ISBLANK(G16),"",SUM(N16:N20))</f>
        <v>2</v>
      </c>
      <c r="O21" s="99">
        <f>IF(ISBLANK(G16),"",SUM(O16:O20))</f>
        <v>3</v>
      </c>
      <c r="P21" s="43"/>
      <c r="R21" s="51"/>
      <c r="S21" s="51"/>
    </row>
    <row r="22" spans="2:19" ht="12" customHeight="1">
      <c r="B22" s="37"/>
      <c r="C22" s="100" t="s">
        <v>66</v>
      </c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50"/>
      <c r="R22" s="51"/>
      <c r="S22" s="51"/>
    </row>
    <row r="23" spans="2:19" ht="13.5" customHeight="1">
      <c r="B23" s="37"/>
      <c r="C23" s="46" t="s">
        <v>67</v>
      </c>
      <c r="D23" s="46"/>
      <c r="E23" s="46" t="s">
        <v>68</v>
      </c>
      <c r="F23" s="101"/>
      <c r="G23" s="46"/>
      <c r="H23" s="46" t="s">
        <v>21</v>
      </c>
      <c r="I23" s="101"/>
      <c r="J23" s="46"/>
      <c r="K23" s="102" t="s">
        <v>69</v>
      </c>
      <c r="L23" s="38"/>
      <c r="M23" s="40"/>
      <c r="N23" s="40"/>
      <c r="O23" s="40"/>
      <c r="P23" s="50"/>
      <c r="R23" s="51"/>
      <c r="S23" s="51"/>
    </row>
    <row r="24" spans="2:19" ht="16.5" thickBot="1">
      <c r="B24" s="37"/>
      <c r="C24" s="40"/>
      <c r="D24" s="40"/>
      <c r="E24" s="40"/>
      <c r="F24" s="40"/>
      <c r="G24" s="40"/>
      <c r="H24" s="40"/>
      <c r="I24" s="40"/>
      <c r="J24" s="40"/>
      <c r="K24" s="129" t="str">
        <f>IF(N21=3,D8,IF(O21=3,H8,""))</f>
        <v>Manner/Nisula</v>
      </c>
      <c r="L24" s="130"/>
      <c r="M24" s="130"/>
      <c r="N24" s="130"/>
      <c r="O24" s="131"/>
      <c r="P24" s="43"/>
      <c r="R24" s="51"/>
      <c r="S24" s="51"/>
    </row>
    <row r="25" spans="2:19" ht="9" customHeight="1">
      <c r="B25" s="103"/>
      <c r="C25" s="104"/>
      <c r="D25" s="104"/>
      <c r="E25" s="104"/>
      <c r="F25" s="104"/>
      <c r="G25" s="104"/>
      <c r="H25" s="104"/>
      <c r="I25" s="104"/>
      <c r="J25" s="104"/>
      <c r="K25" s="105"/>
      <c r="L25" s="105"/>
      <c r="M25" s="105"/>
      <c r="N25" s="105"/>
      <c r="O25" s="105"/>
      <c r="P25" s="106"/>
      <c r="R25" s="51"/>
      <c r="S25" s="51"/>
    </row>
    <row r="26" spans="3:19" ht="15">
      <c r="C26" s="107" t="s">
        <v>70</v>
      </c>
      <c r="R26" s="51"/>
      <c r="S26" s="51"/>
    </row>
    <row r="27" spans="18:19" ht="15">
      <c r="R27" s="51"/>
      <c r="S27" s="51"/>
    </row>
    <row r="28" spans="3:19" ht="15.75">
      <c r="C28" s="108" t="s">
        <v>71</v>
      </c>
      <c r="R28" s="51"/>
      <c r="S28" s="51"/>
    </row>
    <row r="29" spans="3:19" ht="15">
      <c r="C29" s="109" t="s">
        <v>72</v>
      </c>
      <c r="R29" s="51"/>
      <c r="S29" s="51"/>
    </row>
    <row r="30" spans="3:19" ht="15">
      <c r="C30" s="109" t="s">
        <v>73</v>
      </c>
      <c r="R30" s="51"/>
      <c r="S30" s="51"/>
    </row>
    <row r="31" spans="3:19" ht="15">
      <c r="C31" s="109"/>
      <c r="D31" s="51"/>
      <c r="R31" s="51"/>
      <c r="S31" s="51"/>
    </row>
    <row r="32" spans="3:19" ht="15">
      <c r="C32" s="109" t="s">
        <v>74</v>
      </c>
      <c r="R32" s="51"/>
      <c r="S32" s="51"/>
    </row>
    <row r="33" spans="3:19" ht="15">
      <c r="C33" s="109" t="s">
        <v>75</v>
      </c>
      <c r="R33" s="51"/>
      <c r="S33" s="51"/>
    </row>
    <row r="34" spans="3:19" ht="15">
      <c r="C34" s="109" t="s">
        <v>76</v>
      </c>
      <c r="R34" s="51"/>
      <c r="S34" s="51"/>
    </row>
    <row r="35" spans="2:19" ht="15">
      <c r="B35" s="31" t="s">
        <v>77</v>
      </c>
      <c r="R35" s="51"/>
      <c r="S35" s="51"/>
    </row>
    <row r="36" spans="18:19" ht="15">
      <c r="R36" s="51"/>
      <c r="S36" s="51"/>
    </row>
    <row r="37" spans="18:19" ht="15">
      <c r="R37" s="51"/>
      <c r="S37" s="51"/>
    </row>
    <row r="38" spans="18:19" ht="15">
      <c r="R38" s="51"/>
      <c r="S38" s="51"/>
    </row>
    <row r="39" spans="18:19" ht="15">
      <c r="R39" s="51"/>
      <c r="S39" s="51"/>
    </row>
    <row r="40" spans="18:19" ht="15">
      <c r="R40" s="51"/>
      <c r="S40" s="51"/>
    </row>
    <row r="41" spans="18:19" ht="15">
      <c r="R41" s="51"/>
      <c r="S41" s="51"/>
    </row>
    <row r="42" spans="18:19" ht="15">
      <c r="R42" s="51"/>
      <c r="S42" s="51"/>
    </row>
    <row r="43" spans="18:19" ht="15">
      <c r="R43" s="51"/>
      <c r="S43" s="51"/>
    </row>
    <row r="44" spans="18:19" ht="15">
      <c r="R44" s="51"/>
      <c r="S44" s="51"/>
    </row>
  </sheetData>
  <sheetProtection/>
  <mergeCells count="16">
    <mergeCell ref="H12:O12"/>
    <mergeCell ref="J3:O3"/>
    <mergeCell ref="J4:O4"/>
    <mergeCell ref="J5:O5"/>
    <mergeCell ref="J6:L6"/>
    <mergeCell ref="N6:O6"/>
    <mergeCell ref="D8:E8"/>
    <mergeCell ref="H8:O8"/>
    <mergeCell ref="D13:E13"/>
    <mergeCell ref="H13:O13"/>
    <mergeCell ref="K24:O24"/>
    <mergeCell ref="D9:E9"/>
    <mergeCell ref="H9:O9"/>
    <mergeCell ref="D10:E10"/>
    <mergeCell ref="H10:O10"/>
    <mergeCell ref="D12:E12"/>
  </mergeCells>
  <printOptions/>
  <pageMargins left="0.43" right="0.3" top="0.45" bottom="0.7086614173228347" header="0.36" footer="0.5118110236220472"/>
  <pageSetup fitToHeight="1" fitToWidth="1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44"/>
  <sheetViews>
    <sheetView view="pageLayout" workbookViewId="0" topLeftCell="A7">
      <selection activeCell="J20" sqref="J20"/>
    </sheetView>
  </sheetViews>
  <sheetFormatPr defaultColWidth="9.140625" defaultRowHeight="12.75"/>
  <cols>
    <col min="1" max="1" width="1.421875" style="31" customWidth="1"/>
    <col min="2" max="2" width="2.8515625" style="31" customWidth="1"/>
    <col min="3" max="3" width="5.8515625" style="31" customWidth="1"/>
    <col min="4" max="4" width="21.57421875" style="31" customWidth="1"/>
    <col min="5" max="5" width="17.421875" style="31" customWidth="1"/>
    <col min="6" max="6" width="2.8515625" style="31" customWidth="1"/>
    <col min="7" max="11" width="6.140625" style="31" customWidth="1"/>
    <col min="12" max="12" width="3.7109375" style="31" customWidth="1"/>
    <col min="13" max="13" width="3.8515625" style="31" customWidth="1"/>
    <col min="14" max="14" width="3.7109375" style="31" customWidth="1"/>
    <col min="15" max="15" width="3.57421875" style="31" customWidth="1"/>
    <col min="16" max="16" width="3.140625" style="31" customWidth="1"/>
    <col min="17" max="17" width="9.140625" style="31" customWidth="1"/>
    <col min="18" max="18" width="28.00390625" style="31" customWidth="1"/>
    <col min="19" max="16384" width="9.140625" style="31" customWidth="1"/>
  </cols>
  <sheetData>
    <row r="1" ht="7.5" customHeight="1"/>
    <row r="2" spans="2:16" ht="6.75" customHeight="1">
      <c r="B2" s="32"/>
      <c r="C2" s="33"/>
      <c r="D2" s="34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6"/>
    </row>
    <row r="3" spans="2:16" ht="15.75">
      <c r="B3" s="37"/>
      <c r="C3" s="38"/>
      <c r="D3" s="39" t="s">
        <v>33</v>
      </c>
      <c r="E3" s="40"/>
      <c r="F3" s="40"/>
      <c r="G3" s="38"/>
      <c r="H3" s="41" t="s">
        <v>34</v>
      </c>
      <c r="I3" s="42"/>
      <c r="J3" s="132" t="s">
        <v>28</v>
      </c>
      <c r="K3" s="133"/>
      <c r="L3" s="133"/>
      <c r="M3" s="133"/>
      <c r="N3" s="133"/>
      <c r="O3" s="134"/>
      <c r="P3" s="43"/>
    </row>
    <row r="4" spans="2:16" ht="17.25" customHeight="1">
      <c r="B4" s="37"/>
      <c r="C4" s="44"/>
      <c r="D4" s="45" t="s">
        <v>35</v>
      </c>
      <c r="E4" s="40"/>
      <c r="F4" s="40"/>
      <c r="G4" s="38"/>
      <c r="H4" s="41" t="s">
        <v>36</v>
      </c>
      <c r="I4" s="42"/>
      <c r="J4" s="132" t="s">
        <v>4</v>
      </c>
      <c r="K4" s="133"/>
      <c r="L4" s="133"/>
      <c r="M4" s="133"/>
      <c r="N4" s="133"/>
      <c r="O4" s="134"/>
      <c r="P4" s="43"/>
    </row>
    <row r="5" spans="2:16" ht="13.5" customHeight="1">
      <c r="B5" s="37"/>
      <c r="C5" s="40"/>
      <c r="D5" s="46" t="s">
        <v>37</v>
      </c>
      <c r="E5" s="40"/>
      <c r="F5" s="40"/>
      <c r="G5" s="40"/>
      <c r="H5" s="41" t="s">
        <v>38</v>
      </c>
      <c r="I5" s="47"/>
      <c r="J5" s="132" t="s">
        <v>29</v>
      </c>
      <c r="K5" s="132"/>
      <c r="L5" s="132"/>
      <c r="M5" s="132"/>
      <c r="N5" s="132"/>
      <c r="O5" s="135"/>
      <c r="P5" s="43"/>
    </row>
    <row r="6" spans="2:16" ht="14.25" customHeight="1">
      <c r="B6" s="37"/>
      <c r="C6" s="40"/>
      <c r="D6" s="40"/>
      <c r="E6" s="40"/>
      <c r="F6" s="40"/>
      <c r="G6" s="40"/>
      <c r="H6" s="41" t="s">
        <v>39</v>
      </c>
      <c r="I6" s="42"/>
      <c r="J6" s="136">
        <v>41398</v>
      </c>
      <c r="K6" s="137"/>
      <c r="L6" s="137"/>
      <c r="M6" s="48" t="s">
        <v>40</v>
      </c>
      <c r="N6" s="138" t="s">
        <v>41</v>
      </c>
      <c r="O6" s="135"/>
      <c r="P6" s="43"/>
    </row>
    <row r="7" spans="2:19" ht="16.5" customHeight="1">
      <c r="B7" s="37"/>
      <c r="C7" s="38"/>
      <c r="D7" s="49" t="s">
        <v>42</v>
      </c>
      <c r="E7" s="40"/>
      <c r="F7" s="40"/>
      <c r="G7" s="40"/>
      <c r="H7" s="49" t="s">
        <v>42</v>
      </c>
      <c r="I7" s="40"/>
      <c r="J7" s="40"/>
      <c r="K7" s="40"/>
      <c r="L7" s="40"/>
      <c r="M7" s="40"/>
      <c r="N7" s="40"/>
      <c r="O7" s="40"/>
      <c r="P7" s="50"/>
      <c r="R7" s="51"/>
      <c r="S7" s="51"/>
    </row>
    <row r="8" spans="2:19" ht="14.25" customHeight="1">
      <c r="B8" s="43"/>
      <c r="C8" s="52" t="s">
        <v>43</v>
      </c>
      <c r="D8" s="120" t="s">
        <v>81</v>
      </c>
      <c r="E8" s="121"/>
      <c r="F8" s="53"/>
      <c r="G8" s="54" t="s">
        <v>44</v>
      </c>
      <c r="H8" s="120" t="s">
        <v>87</v>
      </c>
      <c r="I8" s="122"/>
      <c r="J8" s="122"/>
      <c r="K8" s="122"/>
      <c r="L8" s="122"/>
      <c r="M8" s="122"/>
      <c r="N8" s="122"/>
      <c r="O8" s="123"/>
      <c r="P8" s="43"/>
      <c r="R8" s="51"/>
      <c r="S8" s="51"/>
    </row>
    <row r="9" spans="2:19" ht="15">
      <c r="B9" s="43"/>
      <c r="C9" s="55" t="s">
        <v>45</v>
      </c>
      <c r="D9" s="124" t="s">
        <v>82</v>
      </c>
      <c r="E9" s="125"/>
      <c r="F9" s="56"/>
      <c r="G9" s="57" t="s">
        <v>46</v>
      </c>
      <c r="H9" s="124" t="s">
        <v>88</v>
      </c>
      <c r="I9" s="127"/>
      <c r="J9" s="127"/>
      <c r="K9" s="127"/>
      <c r="L9" s="127"/>
      <c r="M9" s="127"/>
      <c r="N9" s="127"/>
      <c r="O9" s="128"/>
      <c r="P9" s="43"/>
      <c r="R9" s="51"/>
      <c r="S9" s="51"/>
    </row>
    <row r="10" spans="2:19" ht="15">
      <c r="B10" s="43"/>
      <c r="C10" s="58" t="s">
        <v>47</v>
      </c>
      <c r="D10" s="124" t="s">
        <v>83</v>
      </c>
      <c r="E10" s="125"/>
      <c r="F10" s="56"/>
      <c r="G10" s="59" t="s">
        <v>48</v>
      </c>
      <c r="H10" s="124" t="s">
        <v>89</v>
      </c>
      <c r="I10" s="127"/>
      <c r="J10" s="127"/>
      <c r="K10" s="127"/>
      <c r="L10" s="127"/>
      <c r="M10" s="127"/>
      <c r="N10" s="127"/>
      <c r="O10" s="128"/>
      <c r="P10" s="43"/>
      <c r="R10" s="51"/>
      <c r="S10" s="51"/>
    </row>
    <row r="11" spans="2:19" ht="15">
      <c r="B11" s="37"/>
      <c r="C11" s="60" t="s">
        <v>49</v>
      </c>
      <c r="D11" s="61"/>
      <c r="E11" s="62"/>
      <c r="F11" s="63"/>
      <c r="G11" s="60" t="s">
        <v>49</v>
      </c>
      <c r="H11" s="64"/>
      <c r="I11" s="64"/>
      <c r="J11" s="64"/>
      <c r="K11" s="64"/>
      <c r="L11" s="64"/>
      <c r="M11" s="64"/>
      <c r="N11" s="64"/>
      <c r="O11" s="64"/>
      <c r="P11" s="50"/>
      <c r="R11" s="51"/>
      <c r="S11" s="51"/>
    </row>
    <row r="12" spans="2:19" ht="15">
      <c r="B12" s="43"/>
      <c r="C12" s="55"/>
      <c r="D12" s="124" t="s">
        <v>82</v>
      </c>
      <c r="E12" s="125"/>
      <c r="F12" s="56"/>
      <c r="G12" s="57"/>
      <c r="H12" s="126" t="s">
        <v>88</v>
      </c>
      <c r="I12" s="127"/>
      <c r="J12" s="127"/>
      <c r="K12" s="127"/>
      <c r="L12" s="127"/>
      <c r="M12" s="127"/>
      <c r="N12" s="127"/>
      <c r="O12" s="128"/>
      <c r="P12" s="43"/>
      <c r="R12" s="51"/>
      <c r="S12" s="51"/>
    </row>
    <row r="13" spans="2:19" ht="15">
      <c r="B13" s="43"/>
      <c r="C13" s="65"/>
      <c r="D13" s="124" t="s">
        <v>83</v>
      </c>
      <c r="E13" s="125"/>
      <c r="F13" s="56"/>
      <c r="G13" s="66"/>
      <c r="H13" s="126" t="s">
        <v>89</v>
      </c>
      <c r="I13" s="127"/>
      <c r="J13" s="127"/>
      <c r="K13" s="127"/>
      <c r="L13" s="127"/>
      <c r="M13" s="127"/>
      <c r="N13" s="127"/>
      <c r="O13" s="128"/>
      <c r="P13" s="43"/>
      <c r="R13" s="51"/>
      <c r="S13" s="51"/>
    </row>
    <row r="14" spans="2:19" ht="15.75">
      <c r="B14" s="37"/>
      <c r="C14" s="40"/>
      <c r="D14" s="40"/>
      <c r="E14" s="40"/>
      <c r="F14" s="40"/>
      <c r="G14" s="49" t="s">
        <v>50</v>
      </c>
      <c r="H14" s="67"/>
      <c r="I14" s="67"/>
      <c r="J14" s="67"/>
      <c r="K14" s="40"/>
      <c r="L14" s="40"/>
      <c r="M14" s="40"/>
      <c r="N14" s="68"/>
      <c r="O14" s="38"/>
      <c r="P14" s="50"/>
      <c r="R14" s="51"/>
      <c r="S14" s="51"/>
    </row>
    <row r="15" spans="2:19" ht="13.5" customHeight="1">
      <c r="B15" s="37"/>
      <c r="C15" s="39" t="s">
        <v>51</v>
      </c>
      <c r="D15" s="40"/>
      <c r="E15" s="40"/>
      <c r="F15" s="40"/>
      <c r="G15" s="69" t="s">
        <v>52</v>
      </c>
      <c r="H15" s="69" t="s">
        <v>53</v>
      </c>
      <c r="I15" s="69" t="s">
        <v>54</v>
      </c>
      <c r="J15" s="69" t="s">
        <v>55</v>
      </c>
      <c r="K15" s="69" t="s">
        <v>56</v>
      </c>
      <c r="L15" s="70" t="s">
        <v>57</v>
      </c>
      <c r="M15" s="71"/>
      <c r="N15" s="72" t="s">
        <v>58</v>
      </c>
      <c r="O15" s="73" t="s">
        <v>59</v>
      </c>
      <c r="P15" s="43"/>
      <c r="R15" s="51"/>
      <c r="S15" s="51"/>
    </row>
    <row r="16" spans="2:19" ht="15">
      <c r="B16" s="43"/>
      <c r="C16" s="74" t="s">
        <v>60</v>
      </c>
      <c r="D16" s="75" t="str">
        <f>IF(D9&gt;"",D9&amp;" - "&amp;H9,"")</f>
        <v>Petri Kantonen - Olli Virtanen</v>
      </c>
      <c r="E16" s="75"/>
      <c r="F16" s="76"/>
      <c r="G16" s="77">
        <v>2</v>
      </c>
      <c r="H16" s="77">
        <v>4</v>
      </c>
      <c r="I16" s="77">
        <v>6</v>
      </c>
      <c r="J16" s="78"/>
      <c r="K16" s="77"/>
      <c r="L16" s="79">
        <f>IF(ISBLANK(G16),"",COUNTIF(G16:K16,"&gt;=0"))</f>
        <v>3</v>
      </c>
      <c r="M16" s="80">
        <f>IF(ISBLANK(G16),"",(IF(LEFT(G16,1)="-",1,0)+IF(LEFT(H16,1)="-",1,0)+IF(LEFT(I16,1)="-",1,0)+IF(LEFT(J16,1)="-",1,0)+IF(LEFT(K16,1)="-",1,0)))</f>
        <v>0</v>
      </c>
      <c r="N16" s="81">
        <f aca="true" t="shared" si="0" ref="N16:O20">IF(L16=3,1,"")</f>
        <v>1</v>
      </c>
      <c r="O16" s="82">
        <f t="shared" si="0"/>
      </c>
      <c r="P16" s="43"/>
      <c r="R16" s="51"/>
      <c r="S16" s="51"/>
    </row>
    <row r="17" spans="2:19" ht="15">
      <c r="B17" s="43"/>
      <c r="C17" s="74" t="s">
        <v>61</v>
      </c>
      <c r="D17" s="75" t="str">
        <f>IF(D10&gt;"",D10&amp;" - "&amp;H10,"")</f>
        <v>Sakari Farin - Jari Auvinen</v>
      </c>
      <c r="E17" s="83"/>
      <c r="F17" s="76"/>
      <c r="G17" s="84">
        <v>-4</v>
      </c>
      <c r="H17" s="77">
        <v>-7</v>
      </c>
      <c r="I17" s="77">
        <v>-6</v>
      </c>
      <c r="J17" s="77"/>
      <c r="K17" s="77"/>
      <c r="L17" s="79">
        <f>IF(ISBLANK(G17),"",COUNTIF(G17:K17,"&gt;=0"))</f>
        <v>0</v>
      </c>
      <c r="M17" s="80">
        <f>IF(ISBLANK(G17),"",(IF(LEFT(G17,1)="-",1,0)+IF(LEFT(H17,1)="-",1,0)+IF(LEFT(I17,1)="-",1,0)+IF(LEFT(J17,1)="-",1,0)+IF(LEFT(K17,1)="-",1,0)))</f>
        <v>3</v>
      </c>
      <c r="N17" s="81">
        <f t="shared" si="0"/>
      </c>
      <c r="O17" s="82">
        <f t="shared" si="0"/>
        <v>1</v>
      </c>
      <c r="P17" s="43"/>
      <c r="R17" s="51"/>
      <c r="S17" s="51"/>
    </row>
    <row r="18" spans="2:19" ht="15">
      <c r="B18" s="43"/>
      <c r="C18" s="85" t="s">
        <v>62</v>
      </c>
      <c r="D18" s="86" t="str">
        <f>IF(D12&gt;"",D12&amp;" / "&amp;D13,"")</f>
        <v>Petri Kantonen / Sakari Farin</v>
      </c>
      <c r="E18" s="87" t="str">
        <f>IF(H12&gt;"",H12&amp;" / "&amp;H13,"")</f>
        <v>Olli Virtanen / Jari Auvinen</v>
      </c>
      <c r="F18" s="88"/>
      <c r="G18" s="89">
        <v>10</v>
      </c>
      <c r="H18" s="90">
        <v>-11</v>
      </c>
      <c r="I18" s="91">
        <v>-3</v>
      </c>
      <c r="J18" s="91">
        <v>3</v>
      </c>
      <c r="K18" s="91">
        <v>6</v>
      </c>
      <c r="L18" s="79">
        <f>IF(ISBLANK(G18),"",COUNTIF(G18:K18,"&gt;=0"))</f>
        <v>3</v>
      </c>
      <c r="M18" s="80">
        <f>IF(ISBLANK(G18),"",(IF(LEFT(G18,1)="-",1,0)+IF(LEFT(H18,1)="-",1,0)+IF(LEFT(I18,1)="-",1,0)+IF(LEFT(J18,1)="-",1,0)+IF(LEFT(K18,1)="-",1,0)))</f>
        <v>2</v>
      </c>
      <c r="N18" s="81">
        <f t="shared" si="0"/>
        <v>1</v>
      </c>
      <c r="O18" s="82">
        <f t="shared" si="0"/>
      </c>
      <c r="P18" s="43"/>
      <c r="R18" s="51"/>
      <c r="S18" s="51"/>
    </row>
    <row r="19" spans="2:19" ht="15">
      <c r="B19" s="43"/>
      <c r="C19" s="74" t="s">
        <v>63</v>
      </c>
      <c r="D19" s="75" t="str">
        <f>IF(+D9&gt;"",D9&amp;" - "&amp;H10,"")</f>
        <v>Petri Kantonen - Jari Auvinen</v>
      </c>
      <c r="E19" s="83"/>
      <c r="F19" s="76"/>
      <c r="G19" s="92">
        <v>-9</v>
      </c>
      <c r="H19" s="78">
        <v>6</v>
      </c>
      <c r="I19" s="77">
        <v>5</v>
      </c>
      <c r="J19" s="77">
        <v>6</v>
      </c>
      <c r="K19" s="78"/>
      <c r="L19" s="79">
        <f>IF(ISBLANK(G19),"",COUNTIF(G19:K19,"&gt;=0"))</f>
        <v>3</v>
      </c>
      <c r="M19" s="80">
        <f>IF(ISBLANK(G19),"",(IF(LEFT(G19,1)="-",1,0)+IF(LEFT(H19,1)="-",1,0)+IF(LEFT(I19,1)="-",1,0)+IF(LEFT(J19,1)="-",1,0)+IF(LEFT(K19,1)="-",1,0)))</f>
        <v>1</v>
      </c>
      <c r="N19" s="81">
        <f t="shared" si="0"/>
        <v>1</v>
      </c>
      <c r="O19" s="82">
        <f t="shared" si="0"/>
      </c>
      <c r="P19" s="43"/>
      <c r="R19" s="51"/>
      <c r="S19" s="51"/>
    </row>
    <row r="20" spans="2:19" ht="15.75" thickBot="1">
      <c r="B20" s="43"/>
      <c r="C20" s="74" t="s">
        <v>64</v>
      </c>
      <c r="D20" s="75" t="str">
        <f>IF(+D10&gt;"",D10&amp;" - "&amp;H9,"")</f>
        <v>Sakari Farin - Olli Virtanen</v>
      </c>
      <c r="E20" s="83"/>
      <c r="F20" s="76"/>
      <c r="G20" s="78"/>
      <c r="H20" s="77"/>
      <c r="I20" s="78"/>
      <c r="J20" s="77"/>
      <c r="K20" s="77"/>
      <c r="L20" s="79">
        <f>IF(ISBLANK(G20),"",COUNTIF(G20:K20,"&gt;=0"))</f>
      </c>
      <c r="M20" s="93">
        <f>IF(ISBLANK(G20),"",(IF(LEFT(G20,1)="-",1,0)+IF(LEFT(H20,1)="-",1,0)+IF(LEFT(I20,1)="-",1,0)+IF(LEFT(J20,1)="-",1,0)+IF(LEFT(K20,1)="-",1,0)))</f>
      </c>
      <c r="N20" s="81">
        <f t="shared" si="0"/>
      </c>
      <c r="O20" s="82">
        <f t="shared" si="0"/>
      </c>
      <c r="P20" s="43"/>
      <c r="R20" s="51"/>
      <c r="S20" s="51"/>
    </row>
    <row r="21" spans="2:19" ht="16.5" thickBot="1">
      <c r="B21" s="37"/>
      <c r="C21" s="40"/>
      <c r="D21" s="40"/>
      <c r="E21" s="40"/>
      <c r="F21" s="40"/>
      <c r="G21" s="40"/>
      <c r="H21" s="40"/>
      <c r="I21" s="40"/>
      <c r="J21" s="94" t="s">
        <v>65</v>
      </c>
      <c r="K21" s="95"/>
      <c r="L21" s="96">
        <f>IF(ISBLANK(E16),"",SUM(L16:L20))</f>
      </c>
      <c r="M21" s="97">
        <f>IF(ISBLANK(F16),"",SUM(M16:M20))</f>
      </c>
      <c r="N21" s="98">
        <f>IF(ISBLANK(G16),"",SUM(N16:N20))</f>
        <v>3</v>
      </c>
      <c r="O21" s="99">
        <f>IF(ISBLANK(G16),"",SUM(O16:O20))</f>
        <v>1</v>
      </c>
      <c r="P21" s="43"/>
      <c r="R21" s="51"/>
      <c r="S21" s="51"/>
    </row>
    <row r="22" spans="2:19" ht="12" customHeight="1">
      <c r="B22" s="37"/>
      <c r="C22" s="100" t="s">
        <v>66</v>
      </c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50"/>
      <c r="R22" s="51"/>
      <c r="S22" s="51"/>
    </row>
    <row r="23" spans="2:19" ht="13.5" customHeight="1">
      <c r="B23" s="37"/>
      <c r="C23" s="46" t="s">
        <v>67</v>
      </c>
      <c r="D23" s="46"/>
      <c r="E23" s="46" t="s">
        <v>68</v>
      </c>
      <c r="F23" s="101"/>
      <c r="G23" s="46"/>
      <c r="H23" s="46" t="s">
        <v>21</v>
      </c>
      <c r="I23" s="101"/>
      <c r="J23" s="46"/>
      <c r="K23" s="102" t="s">
        <v>69</v>
      </c>
      <c r="L23" s="38"/>
      <c r="M23" s="40"/>
      <c r="N23" s="40"/>
      <c r="O23" s="40"/>
      <c r="P23" s="50"/>
      <c r="R23" s="51"/>
      <c r="S23" s="51"/>
    </row>
    <row r="24" spans="2:19" ht="16.5" thickBot="1">
      <c r="B24" s="37"/>
      <c r="C24" s="40"/>
      <c r="D24" s="40"/>
      <c r="E24" s="40"/>
      <c r="F24" s="40"/>
      <c r="G24" s="40"/>
      <c r="H24" s="40"/>
      <c r="I24" s="40"/>
      <c r="J24" s="40"/>
      <c r="K24" s="129" t="str">
        <f>IF(N21=3,D8,IF(O21=3,H8,""))</f>
        <v>Kantonen/Farin</v>
      </c>
      <c r="L24" s="130"/>
      <c r="M24" s="130"/>
      <c r="N24" s="130"/>
      <c r="O24" s="131"/>
      <c r="P24" s="43"/>
      <c r="R24" s="51"/>
      <c r="S24" s="51"/>
    </row>
    <row r="25" spans="2:19" ht="9" customHeight="1">
      <c r="B25" s="103"/>
      <c r="C25" s="104"/>
      <c r="D25" s="104"/>
      <c r="E25" s="104"/>
      <c r="F25" s="104"/>
      <c r="G25" s="104"/>
      <c r="H25" s="104"/>
      <c r="I25" s="104"/>
      <c r="J25" s="104"/>
      <c r="K25" s="105"/>
      <c r="L25" s="105"/>
      <c r="M25" s="105"/>
      <c r="N25" s="105"/>
      <c r="O25" s="105"/>
      <c r="P25" s="106"/>
      <c r="R25" s="51"/>
      <c r="S25" s="51"/>
    </row>
    <row r="26" spans="3:19" ht="15">
      <c r="C26" s="107" t="s">
        <v>70</v>
      </c>
      <c r="R26" s="51"/>
      <c r="S26" s="51"/>
    </row>
    <row r="27" spans="18:19" ht="15">
      <c r="R27" s="51"/>
      <c r="S27" s="51"/>
    </row>
    <row r="28" spans="3:19" ht="15.75">
      <c r="C28" s="108" t="s">
        <v>71</v>
      </c>
      <c r="R28" s="51"/>
      <c r="S28" s="51"/>
    </row>
    <row r="29" spans="3:19" ht="15">
      <c r="C29" s="109" t="s">
        <v>72</v>
      </c>
      <c r="R29" s="51"/>
      <c r="S29" s="51"/>
    </row>
    <row r="30" spans="3:19" ht="15">
      <c r="C30" s="109" t="s">
        <v>73</v>
      </c>
      <c r="R30" s="51"/>
      <c r="S30" s="51"/>
    </row>
    <row r="31" spans="3:19" ht="15">
      <c r="C31" s="109"/>
      <c r="D31" s="51"/>
      <c r="R31" s="51"/>
      <c r="S31" s="51"/>
    </row>
    <row r="32" spans="3:19" ht="15">
      <c r="C32" s="109" t="s">
        <v>74</v>
      </c>
      <c r="R32" s="51"/>
      <c r="S32" s="51"/>
    </row>
    <row r="33" spans="3:19" ht="15">
      <c r="C33" s="109" t="s">
        <v>75</v>
      </c>
      <c r="R33" s="51"/>
      <c r="S33" s="51"/>
    </row>
    <row r="34" spans="3:19" ht="15">
      <c r="C34" s="109" t="s">
        <v>76</v>
      </c>
      <c r="R34" s="51"/>
      <c r="S34" s="51"/>
    </row>
    <row r="35" spans="2:19" ht="15">
      <c r="B35" s="31" t="s">
        <v>77</v>
      </c>
      <c r="R35" s="51"/>
      <c r="S35" s="51"/>
    </row>
    <row r="36" spans="18:19" ht="15">
      <c r="R36" s="51"/>
      <c r="S36" s="51"/>
    </row>
    <row r="37" spans="18:19" ht="15">
      <c r="R37" s="51"/>
      <c r="S37" s="51"/>
    </row>
    <row r="38" spans="18:19" ht="15">
      <c r="R38" s="51"/>
      <c r="S38" s="51"/>
    </row>
    <row r="39" spans="18:19" ht="15">
      <c r="R39" s="51"/>
      <c r="S39" s="51"/>
    </row>
    <row r="40" spans="18:19" ht="15">
      <c r="R40" s="51"/>
      <c r="S40" s="51"/>
    </row>
    <row r="41" spans="18:19" ht="15">
      <c r="R41" s="51"/>
      <c r="S41" s="51"/>
    </row>
    <row r="42" spans="18:19" ht="15">
      <c r="R42" s="51"/>
      <c r="S42" s="51"/>
    </row>
    <row r="43" spans="18:19" ht="15">
      <c r="R43" s="51"/>
      <c r="S43" s="51"/>
    </row>
    <row r="44" spans="18:19" ht="15">
      <c r="R44" s="51"/>
      <c r="S44" s="51"/>
    </row>
  </sheetData>
  <sheetProtection/>
  <mergeCells count="16">
    <mergeCell ref="H12:O12"/>
    <mergeCell ref="J3:O3"/>
    <mergeCell ref="J4:O4"/>
    <mergeCell ref="J5:O5"/>
    <mergeCell ref="J6:L6"/>
    <mergeCell ref="N6:O6"/>
    <mergeCell ref="D8:E8"/>
    <mergeCell ref="H8:O8"/>
    <mergeCell ref="D13:E13"/>
    <mergeCell ref="H13:O13"/>
    <mergeCell ref="K24:O24"/>
    <mergeCell ref="D9:E9"/>
    <mergeCell ref="H9:O9"/>
    <mergeCell ref="D10:E10"/>
    <mergeCell ref="H10:O10"/>
    <mergeCell ref="D12:E12"/>
  </mergeCells>
  <printOptions/>
  <pageMargins left="0.43" right="0.3" top="0.45" bottom="0.7086614173228347" header="0.36" footer="0.5118110236220472"/>
  <pageSetup fitToHeight="1" fitToWidth="1" horizontalDpi="600" verticalDpi="6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44"/>
  <sheetViews>
    <sheetView view="pageLayout" workbookViewId="0" topLeftCell="B7">
      <selection activeCell="N19" sqref="N19"/>
    </sheetView>
  </sheetViews>
  <sheetFormatPr defaultColWidth="9.140625" defaultRowHeight="12.75"/>
  <cols>
    <col min="1" max="1" width="1.421875" style="31" customWidth="1"/>
    <col min="2" max="2" width="2.8515625" style="31" customWidth="1"/>
    <col min="3" max="3" width="5.8515625" style="31" customWidth="1"/>
    <col min="4" max="4" width="21.57421875" style="31" customWidth="1"/>
    <col min="5" max="5" width="17.421875" style="31" customWidth="1"/>
    <col min="6" max="6" width="2.8515625" style="31" customWidth="1"/>
    <col min="7" max="11" width="6.140625" style="31" customWidth="1"/>
    <col min="12" max="12" width="3.7109375" style="31" customWidth="1"/>
    <col min="13" max="13" width="3.8515625" style="31" customWidth="1"/>
    <col min="14" max="14" width="3.7109375" style="31" customWidth="1"/>
    <col min="15" max="15" width="3.57421875" style="31" customWidth="1"/>
    <col min="16" max="16" width="3.140625" style="31" customWidth="1"/>
    <col min="17" max="17" width="9.140625" style="31" customWidth="1"/>
    <col min="18" max="18" width="28.00390625" style="31" customWidth="1"/>
    <col min="19" max="16384" width="9.140625" style="31" customWidth="1"/>
  </cols>
  <sheetData>
    <row r="1" ht="7.5" customHeight="1"/>
    <row r="2" spans="2:16" ht="6.75" customHeight="1">
      <c r="B2" s="32"/>
      <c r="C2" s="33"/>
      <c r="D2" s="34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6"/>
    </row>
    <row r="3" spans="2:16" ht="15.75">
      <c r="B3" s="37"/>
      <c r="C3" s="38"/>
      <c r="D3" s="39" t="s">
        <v>33</v>
      </c>
      <c r="E3" s="40"/>
      <c r="F3" s="40"/>
      <c r="G3" s="38"/>
      <c r="H3" s="41" t="s">
        <v>34</v>
      </c>
      <c r="I3" s="42"/>
      <c r="J3" s="132" t="s">
        <v>28</v>
      </c>
      <c r="K3" s="133"/>
      <c r="L3" s="133"/>
      <c r="M3" s="133"/>
      <c r="N3" s="133"/>
      <c r="O3" s="134"/>
      <c r="P3" s="43"/>
    </row>
    <row r="4" spans="2:16" ht="17.25" customHeight="1">
      <c r="B4" s="37"/>
      <c r="C4" s="44"/>
      <c r="D4" s="45" t="s">
        <v>35</v>
      </c>
      <c r="E4" s="40"/>
      <c r="F4" s="40"/>
      <c r="G4" s="38"/>
      <c r="H4" s="41" t="s">
        <v>36</v>
      </c>
      <c r="I4" s="42"/>
      <c r="J4" s="132" t="s">
        <v>4</v>
      </c>
      <c r="K4" s="133"/>
      <c r="L4" s="133"/>
      <c r="M4" s="133"/>
      <c r="N4" s="133"/>
      <c r="O4" s="134"/>
      <c r="P4" s="43"/>
    </row>
    <row r="5" spans="2:16" ht="13.5" customHeight="1">
      <c r="B5" s="37"/>
      <c r="C5" s="40"/>
      <c r="D5" s="46" t="s">
        <v>37</v>
      </c>
      <c r="E5" s="40"/>
      <c r="F5" s="40"/>
      <c r="G5" s="40"/>
      <c r="H5" s="41" t="s">
        <v>38</v>
      </c>
      <c r="I5" s="47"/>
      <c r="J5" s="132" t="s">
        <v>29</v>
      </c>
      <c r="K5" s="132"/>
      <c r="L5" s="132"/>
      <c r="M5" s="132"/>
      <c r="N5" s="132"/>
      <c r="O5" s="135"/>
      <c r="P5" s="43"/>
    </row>
    <row r="6" spans="2:16" ht="14.25" customHeight="1">
      <c r="B6" s="37"/>
      <c r="C6" s="40"/>
      <c r="D6" s="40"/>
      <c r="E6" s="40"/>
      <c r="F6" s="40"/>
      <c r="G6" s="40"/>
      <c r="H6" s="41" t="s">
        <v>39</v>
      </c>
      <c r="I6" s="42"/>
      <c r="J6" s="136">
        <v>41398</v>
      </c>
      <c r="K6" s="137"/>
      <c r="L6" s="137"/>
      <c r="M6" s="48" t="s">
        <v>40</v>
      </c>
      <c r="N6" s="138" t="s">
        <v>41</v>
      </c>
      <c r="O6" s="135"/>
      <c r="P6" s="43"/>
    </row>
    <row r="7" spans="2:19" ht="16.5" customHeight="1">
      <c r="B7" s="37"/>
      <c r="C7" s="38"/>
      <c r="D7" s="49" t="s">
        <v>42</v>
      </c>
      <c r="E7" s="40"/>
      <c r="F7" s="40"/>
      <c r="G7" s="40"/>
      <c r="H7" s="49" t="s">
        <v>42</v>
      </c>
      <c r="I7" s="40"/>
      <c r="J7" s="40"/>
      <c r="K7" s="40"/>
      <c r="L7" s="40"/>
      <c r="M7" s="40"/>
      <c r="N7" s="40"/>
      <c r="O7" s="40"/>
      <c r="P7" s="50"/>
      <c r="R7" s="51"/>
      <c r="S7" s="51"/>
    </row>
    <row r="8" spans="2:19" ht="14.25" customHeight="1">
      <c r="B8" s="43"/>
      <c r="C8" s="52" t="s">
        <v>43</v>
      </c>
      <c r="D8" s="120" t="s">
        <v>90</v>
      </c>
      <c r="E8" s="121"/>
      <c r="F8" s="53"/>
      <c r="G8" s="54" t="s">
        <v>44</v>
      </c>
      <c r="H8" s="120" t="s">
        <v>87</v>
      </c>
      <c r="I8" s="122"/>
      <c r="J8" s="122"/>
      <c r="K8" s="122"/>
      <c r="L8" s="122"/>
      <c r="M8" s="122"/>
      <c r="N8" s="122"/>
      <c r="O8" s="123"/>
      <c r="P8" s="43"/>
      <c r="R8" s="51"/>
      <c r="S8" s="51"/>
    </row>
    <row r="9" spans="2:19" ht="15">
      <c r="B9" s="43"/>
      <c r="C9" s="55" t="s">
        <v>45</v>
      </c>
      <c r="D9" s="124" t="s">
        <v>86</v>
      </c>
      <c r="E9" s="125"/>
      <c r="F9" s="56"/>
      <c r="G9" s="57" t="s">
        <v>46</v>
      </c>
      <c r="H9" s="124" t="s">
        <v>88</v>
      </c>
      <c r="I9" s="127"/>
      <c r="J9" s="127"/>
      <c r="K9" s="127"/>
      <c r="L9" s="127"/>
      <c r="M9" s="127"/>
      <c r="N9" s="127"/>
      <c r="O9" s="128"/>
      <c r="P9" s="43"/>
      <c r="R9" s="51"/>
      <c r="S9" s="51"/>
    </row>
    <row r="10" spans="2:19" ht="15">
      <c r="B10" s="43"/>
      <c r="C10" s="58" t="s">
        <v>47</v>
      </c>
      <c r="D10" s="124" t="s">
        <v>85</v>
      </c>
      <c r="E10" s="125"/>
      <c r="F10" s="56"/>
      <c r="G10" s="59" t="s">
        <v>48</v>
      </c>
      <c r="H10" s="124" t="s">
        <v>89</v>
      </c>
      <c r="I10" s="127"/>
      <c r="J10" s="127"/>
      <c r="K10" s="127"/>
      <c r="L10" s="127"/>
      <c r="M10" s="127"/>
      <c r="N10" s="127"/>
      <c r="O10" s="128"/>
      <c r="P10" s="43"/>
      <c r="R10" s="51"/>
      <c r="S10" s="51"/>
    </row>
    <row r="11" spans="2:19" ht="15">
      <c r="B11" s="37"/>
      <c r="C11" s="60" t="s">
        <v>49</v>
      </c>
      <c r="D11" s="61"/>
      <c r="E11" s="62"/>
      <c r="F11" s="63"/>
      <c r="G11" s="60" t="s">
        <v>49</v>
      </c>
      <c r="H11" s="64"/>
      <c r="I11" s="64"/>
      <c r="J11" s="64"/>
      <c r="K11" s="64"/>
      <c r="L11" s="64"/>
      <c r="M11" s="64"/>
      <c r="N11" s="64"/>
      <c r="O11" s="64"/>
      <c r="P11" s="50"/>
      <c r="R11" s="51"/>
      <c r="S11" s="51"/>
    </row>
    <row r="12" spans="2:19" ht="15">
      <c r="B12" s="43"/>
      <c r="C12" s="55"/>
      <c r="D12" s="124" t="s">
        <v>86</v>
      </c>
      <c r="E12" s="125"/>
      <c r="F12" s="56"/>
      <c r="G12" s="57"/>
      <c r="H12" s="126" t="s">
        <v>88</v>
      </c>
      <c r="I12" s="127"/>
      <c r="J12" s="127"/>
      <c r="K12" s="127"/>
      <c r="L12" s="127"/>
      <c r="M12" s="127"/>
      <c r="N12" s="127"/>
      <c r="O12" s="128"/>
      <c r="P12" s="43"/>
      <c r="R12" s="51"/>
      <c r="S12" s="51"/>
    </row>
    <row r="13" spans="2:19" ht="15">
      <c r="B13" s="43"/>
      <c r="C13" s="65"/>
      <c r="D13" s="124" t="s">
        <v>85</v>
      </c>
      <c r="E13" s="125"/>
      <c r="F13" s="56"/>
      <c r="G13" s="66"/>
      <c r="H13" s="126" t="s">
        <v>89</v>
      </c>
      <c r="I13" s="127"/>
      <c r="J13" s="127"/>
      <c r="K13" s="127"/>
      <c r="L13" s="127"/>
      <c r="M13" s="127"/>
      <c r="N13" s="127"/>
      <c r="O13" s="128"/>
      <c r="P13" s="43"/>
      <c r="R13" s="51"/>
      <c r="S13" s="51"/>
    </row>
    <row r="14" spans="2:19" ht="15.75">
      <c r="B14" s="37"/>
      <c r="C14" s="40"/>
      <c r="D14" s="40"/>
      <c r="E14" s="40"/>
      <c r="F14" s="40"/>
      <c r="G14" s="49" t="s">
        <v>50</v>
      </c>
      <c r="H14" s="67"/>
      <c r="I14" s="67"/>
      <c r="J14" s="67"/>
      <c r="K14" s="40"/>
      <c r="L14" s="40"/>
      <c r="M14" s="40"/>
      <c r="N14" s="68"/>
      <c r="O14" s="38"/>
      <c r="P14" s="50"/>
      <c r="R14" s="51"/>
      <c r="S14" s="51"/>
    </row>
    <row r="15" spans="2:19" ht="13.5" customHeight="1">
      <c r="B15" s="37"/>
      <c r="C15" s="39" t="s">
        <v>51</v>
      </c>
      <c r="D15" s="40"/>
      <c r="E15" s="40"/>
      <c r="F15" s="40"/>
      <c r="G15" s="69" t="s">
        <v>52</v>
      </c>
      <c r="H15" s="69" t="s">
        <v>53</v>
      </c>
      <c r="I15" s="69" t="s">
        <v>54</v>
      </c>
      <c r="J15" s="69" t="s">
        <v>55</v>
      </c>
      <c r="K15" s="69" t="s">
        <v>56</v>
      </c>
      <c r="L15" s="70" t="s">
        <v>57</v>
      </c>
      <c r="M15" s="71"/>
      <c r="N15" s="72" t="s">
        <v>58</v>
      </c>
      <c r="O15" s="73" t="s">
        <v>59</v>
      </c>
      <c r="P15" s="43"/>
      <c r="R15" s="51"/>
      <c r="S15" s="51"/>
    </row>
    <row r="16" spans="2:19" ht="15">
      <c r="B16" s="43"/>
      <c r="C16" s="74" t="s">
        <v>60</v>
      </c>
      <c r="D16" s="75" t="str">
        <f>IF(D9&gt;"",D9&amp;" - "&amp;H9,"")</f>
        <v>Teuvo Nisula - Olli Virtanen</v>
      </c>
      <c r="E16" s="75"/>
      <c r="F16" s="76"/>
      <c r="G16" s="77">
        <v>4</v>
      </c>
      <c r="H16" s="77">
        <v>-4</v>
      </c>
      <c r="I16" s="77">
        <v>13</v>
      </c>
      <c r="J16" s="78">
        <v>-5</v>
      </c>
      <c r="K16" s="77">
        <v>7</v>
      </c>
      <c r="L16" s="79">
        <f>IF(ISBLANK(G16),"",COUNTIF(G16:K16,"&gt;=0"))</f>
        <v>3</v>
      </c>
      <c r="M16" s="80">
        <f>IF(ISBLANK(G16),"",(IF(LEFT(G16,1)="-",1,0)+IF(LEFT(H16,1)="-",1,0)+IF(LEFT(I16,1)="-",1,0)+IF(LEFT(J16,1)="-",1,0)+IF(LEFT(K16,1)="-",1,0)))</f>
        <v>2</v>
      </c>
      <c r="N16" s="81">
        <f aca="true" t="shared" si="0" ref="N16:O20">IF(L16=3,1,"")</f>
        <v>1</v>
      </c>
      <c r="O16" s="82">
        <f t="shared" si="0"/>
      </c>
      <c r="P16" s="43"/>
      <c r="R16" s="51"/>
      <c r="S16" s="51"/>
    </row>
    <row r="17" spans="2:19" ht="15">
      <c r="B17" s="43"/>
      <c r="C17" s="74" t="s">
        <v>61</v>
      </c>
      <c r="D17" s="75" t="str">
        <f>IF(D10&gt;"",D10&amp;" - "&amp;H10,"")</f>
        <v>Markku Manner - Jari Auvinen</v>
      </c>
      <c r="E17" s="83"/>
      <c r="F17" s="76"/>
      <c r="G17" s="84">
        <v>-11</v>
      </c>
      <c r="H17" s="77">
        <v>-5</v>
      </c>
      <c r="I17" s="77">
        <v>8</v>
      </c>
      <c r="J17" s="77">
        <v>-5</v>
      </c>
      <c r="K17" s="77"/>
      <c r="L17" s="79">
        <f>IF(ISBLANK(G17),"",COUNTIF(G17:K17,"&gt;=0"))</f>
        <v>1</v>
      </c>
      <c r="M17" s="80">
        <f>IF(ISBLANK(G17),"",(IF(LEFT(G17,1)="-",1,0)+IF(LEFT(H17,1)="-",1,0)+IF(LEFT(I17,1)="-",1,0)+IF(LEFT(J17,1)="-",1,0)+IF(LEFT(K17,1)="-",1,0)))</f>
        <v>3</v>
      </c>
      <c r="N17" s="81">
        <f t="shared" si="0"/>
      </c>
      <c r="O17" s="82">
        <f t="shared" si="0"/>
        <v>1</v>
      </c>
      <c r="P17" s="43"/>
      <c r="R17" s="51"/>
      <c r="S17" s="51"/>
    </row>
    <row r="18" spans="2:19" ht="15">
      <c r="B18" s="43"/>
      <c r="C18" s="85" t="s">
        <v>62</v>
      </c>
      <c r="D18" s="86" t="str">
        <f>IF(D12&gt;"",D12&amp;" / "&amp;D13,"")</f>
        <v>Teuvo Nisula / Markku Manner</v>
      </c>
      <c r="E18" s="87" t="str">
        <f>IF(H12&gt;"",H12&amp;" / "&amp;H13,"")</f>
        <v>Olli Virtanen / Jari Auvinen</v>
      </c>
      <c r="F18" s="88"/>
      <c r="G18" s="89">
        <v>9</v>
      </c>
      <c r="H18" s="90">
        <v>-9</v>
      </c>
      <c r="I18" s="91">
        <v>8</v>
      </c>
      <c r="J18" s="91">
        <v>-4</v>
      </c>
      <c r="K18" s="91">
        <v>9</v>
      </c>
      <c r="L18" s="79">
        <f>IF(ISBLANK(G18),"",COUNTIF(G18:K18,"&gt;=0"))</f>
        <v>3</v>
      </c>
      <c r="M18" s="80">
        <f>IF(ISBLANK(G18),"",(IF(LEFT(G18,1)="-",1,0)+IF(LEFT(H18,1)="-",1,0)+IF(LEFT(I18,1)="-",1,0)+IF(LEFT(J18,1)="-",1,0)+IF(LEFT(K18,1)="-",1,0)))</f>
        <v>2</v>
      </c>
      <c r="N18" s="81">
        <f t="shared" si="0"/>
        <v>1</v>
      </c>
      <c r="O18" s="82">
        <f t="shared" si="0"/>
      </c>
      <c r="P18" s="43"/>
      <c r="R18" s="51"/>
      <c r="S18" s="51"/>
    </row>
    <row r="19" spans="2:19" ht="15">
      <c r="B19" s="43"/>
      <c r="C19" s="74" t="s">
        <v>63</v>
      </c>
      <c r="D19" s="75" t="str">
        <f>IF(+D9&gt;"",D9&amp;" - "&amp;H10,"")</f>
        <v>Teuvo Nisula - Jari Auvinen</v>
      </c>
      <c r="E19" s="83"/>
      <c r="F19" s="76"/>
      <c r="G19" s="92">
        <v>-2</v>
      </c>
      <c r="H19" s="78">
        <v>9</v>
      </c>
      <c r="I19" s="77">
        <v>7</v>
      </c>
      <c r="J19" s="77">
        <v>-8</v>
      </c>
      <c r="K19" s="78">
        <v>-9</v>
      </c>
      <c r="L19" s="79">
        <f>IF(ISBLANK(G19),"",COUNTIF(G19:K19,"&gt;=0"))</f>
        <v>2</v>
      </c>
      <c r="M19" s="80">
        <f>IF(ISBLANK(G19),"",(IF(LEFT(G19,1)="-",1,0)+IF(LEFT(H19,1)="-",1,0)+IF(LEFT(I19,1)="-",1,0)+IF(LEFT(J19,1)="-",1,0)+IF(LEFT(K19,1)="-",1,0)))</f>
        <v>3</v>
      </c>
      <c r="N19" s="81">
        <f t="shared" si="0"/>
      </c>
      <c r="O19" s="82">
        <f t="shared" si="0"/>
        <v>1</v>
      </c>
      <c r="P19" s="43"/>
      <c r="R19" s="51"/>
      <c r="S19" s="51"/>
    </row>
    <row r="20" spans="2:19" ht="15.75" thickBot="1">
      <c r="B20" s="43"/>
      <c r="C20" s="74" t="s">
        <v>64</v>
      </c>
      <c r="D20" s="75" t="str">
        <f>IF(+D10&gt;"",D10&amp;" - "&amp;H9,"")</f>
        <v>Markku Manner - Olli Virtanen</v>
      </c>
      <c r="E20" s="83"/>
      <c r="F20" s="76"/>
      <c r="G20" s="78">
        <v>-5</v>
      </c>
      <c r="H20" s="77">
        <v>9</v>
      </c>
      <c r="I20" s="78">
        <v>-9</v>
      </c>
      <c r="J20" s="77">
        <v>10</v>
      </c>
      <c r="K20" s="77">
        <v>12</v>
      </c>
      <c r="L20" s="79">
        <f>IF(ISBLANK(G20),"",COUNTIF(G20:K20,"&gt;=0"))</f>
        <v>3</v>
      </c>
      <c r="M20" s="93">
        <f>IF(ISBLANK(G20),"",(IF(LEFT(G20,1)="-",1,0)+IF(LEFT(H20,1)="-",1,0)+IF(LEFT(I20,1)="-",1,0)+IF(LEFT(J20,1)="-",1,0)+IF(LEFT(K20,1)="-",1,0)))</f>
        <v>2</v>
      </c>
      <c r="N20" s="81">
        <f t="shared" si="0"/>
        <v>1</v>
      </c>
      <c r="O20" s="82">
        <f t="shared" si="0"/>
      </c>
      <c r="P20" s="43"/>
      <c r="R20" s="51"/>
      <c r="S20" s="51"/>
    </row>
    <row r="21" spans="2:19" ht="16.5" thickBot="1">
      <c r="B21" s="37"/>
      <c r="C21" s="40"/>
      <c r="D21" s="40"/>
      <c r="E21" s="40"/>
      <c r="F21" s="40"/>
      <c r="G21" s="40"/>
      <c r="H21" s="40"/>
      <c r="I21" s="40"/>
      <c r="J21" s="94" t="s">
        <v>65</v>
      </c>
      <c r="K21" s="95"/>
      <c r="L21" s="96">
        <f>IF(ISBLANK(E16),"",SUM(L16:L20))</f>
      </c>
      <c r="M21" s="97">
        <f>IF(ISBLANK(F16),"",SUM(M16:M20))</f>
      </c>
      <c r="N21" s="98">
        <f>IF(ISBLANK(G16),"",SUM(N16:N20))</f>
        <v>3</v>
      </c>
      <c r="O21" s="99">
        <f>IF(ISBLANK(G16),"",SUM(O16:O20))</f>
        <v>2</v>
      </c>
      <c r="P21" s="43"/>
      <c r="R21" s="51"/>
      <c r="S21" s="51"/>
    </row>
    <row r="22" spans="2:19" ht="12" customHeight="1">
      <c r="B22" s="37"/>
      <c r="C22" s="100" t="s">
        <v>66</v>
      </c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50"/>
      <c r="R22" s="51"/>
      <c r="S22" s="51"/>
    </row>
    <row r="23" spans="2:19" ht="13.5" customHeight="1">
      <c r="B23" s="37"/>
      <c r="C23" s="46" t="s">
        <v>67</v>
      </c>
      <c r="D23" s="46"/>
      <c r="E23" s="46" t="s">
        <v>68</v>
      </c>
      <c r="F23" s="101"/>
      <c r="G23" s="46"/>
      <c r="H23" s="46" t="s">
        <v>21</v>
      </c>
      <c r="I23" s="101"/>
      <c r="J23" s="46"/>
      <c r="K23" s="102" t="s">
        <v>69</v>
      </c>
      <c r="L23" s="38"/>
      <c r="M23" s="40"/>
      <c r="N23" s="40"/>
      <c r="O23" s="40"/>
      <c r="P23" s="50"/>
      <c r="R23" s="51"/>
      <c r="S23" s="51"/>
    </row>
    <row r="24" spans="2:19" ht="16.5" thickBot="1">
      <c r="B24" s="37"/>
      <c r="C24" s="40"/>
      <c r="D24" s="40"/>
      <c r="E24" s="40"/>
      <c r="F24" s="40"/>
      <c r="G24" s="40"/>
      <c r="H24" s="40"/>
      <c r="I24" s="40"/>
      <c r="J24" s="40"/>
      <c r="K24" s="129" t="str">
        <f>IF(N21=3,D8,IF(O21=3,H8,""))</f>
        <v>Nisula/Manner</v>
      </c>
      <c r="L24" s="130"/>
      <c r="M24" s="130"/>
      <c r="N24" s="130"/>
      <c r="O24" s="131"/>
      <c r="P24" s="43"/>
      <c r="R24" s="51"/>
      <c r="S24" s="51"/>
    </row>
    <row r="25" spans="2:19" ht="9" customHeight="1">
      <c r="B25" s="103"/>
      <c r="C25" s="104"/>
      <c r="D25" s="104"/>
      <c r="E25" s="104"/>
      <c r="F25" s="104"/>
      <c r="G25" s="104"/>
      <c r="H25" s="104"/>
      <c r="I25" s="104"/>
      <c r="J25" s="104"/>
      <c r="K25" s="105"/>
      <c r="L25" s="105"/>
      <c r="M25" s="105"/>
      <c r="N25" s="105"/>
      <c r="O25" s="105"/>
      <c r="P25" s="106"/>
      <c r="R25" s="51"/>
      <c r="S25" s="51"/>
    </row>
    <row r="26" spans="3:19" ht="15">
      <c r="C26" s="107" t="s">
        <v>70</v>
      </c>
      <c r="R26" s="51"/>
      <c r="S26" s="51"/>
    </row>
    <row r="27" spans="18:19" ht="15">
      <c r="R27" s="51"/>
      <c r="S27" s="51"/>
    </row>
    <row r="28" spans="3:19" ht="15.75">
      <c r="C28" s="108" t="s">
        <v>71</v>
      </c>
      <c r="R28" s="51"/>
      <c r="S28" s="51"/>
    </row>
    <row r="29" spans="3:19" ht="15">
      <c r="C29" s="109" t="s">
        <v>72</v>
      </c>
      <c r="R29" s="51"/>
      <c r="S29" s="51"/>
    </row>
    <row r="30" spans="3:19" ht="15">
      <c r="C30" s="109" t="s">
        <v>73</v>
      </c>
      <c r="R30" s="51"/>
      <c r="S30" s="51"/>
    </row>
    <row r="31" spans="3:19" ht="15">
      <c r="C31" s="109"/>
      <c r="D31" s="51"/>
      <c r="R31" s="51"/>
      <c r="S31" s="51"/>
    </row>
    <row r="32" spans="3:19" ht="15">
      <c r="C32" s="109" t="s">
        <v>74</v>
      </c>
      <c r="R32" s="51"/>
      <c r="S32" s="51"/>
    </row>
    <row r="33" spans="3:19" ht="15">
      <c r="C33" s="109" t="s">
        <v>75</v>
      </c>
      <c r="R33" s="51"/>
      <c r="S33" s="51"/>
    </row>
    <row r="34" spans="3:19" ht="15">
      <c r="C34" s="109" t="s">
        <v>76</v>
      </c>
      <c r="R34" s="51"/>
      <c r="S34" s="51"/>
    </row>
    <row r="35" spans="2:19" ht="15">
      <c r="B35" s="31" t="s">
        <v>77</v>
      </c>
      <c r="R35" s="51"/>
      <c r="S35" s="51"/>
    </row>
    <row r="36" spans="18:19" ht="15">
      <c r="R36" s="51"/>
      <c r="S36" s="51"/>
    </row>
    <row r="37" spans="18:19" ht="15">
      <c r="R37" s="51"/>
      <c r="S37" s="51"/>
    </row>
    <row r="38" spans="18:19" ht="15">
      <c r="R38" s="51"/>
      <c r="S38" s="51"/>
    </row>
    <row r="39" spans="18:19" ht="15">
      <c r="R39" s="51"/>
      <c r="S39" s="51"/>
    </row>
    <row r="40" spans="18:19" ht="15">
      <c r="R40" s="51"/>
      <c r="S40" s="51"/>
    </row>
    <row r="41" spans="18:19" ht="15">
      <c r="R41" s="51"/>
      <c r="S41" s="51"/>
    </row>
    <row r="42" spans="18:19" ht="15">
      <c r="R42" s="51"/>
      <c r="S42" s="51"/>
    </row>
    <row r="43" spans="18:19" ht="15">
      <c r="R43" s="51"/>
      <c r="S43" s="51"/>
    </row>
    <row r="44" spans="18:19" ht="15">
      <c r="R44" s="51"/>
      <c r="S44" s="51"/>
    </row>
  </sheetData>
  <sheetProtection/>
  <mergeCells count="16">
    <mergeCell ref="H12:O12"/>
    <mergeCell ref="J3:O3"/>
    <mergeCell ref="J4:O4"/>
    <mergeCell ref="J5:O5"/>
    <mergeCell ref="J6:L6"/>
    <mergeCell ref="N6:O6"/>
    <mergeCell ref="D8:E8"/>
    <mergeCell ref="H8:O8"/>
    <mergeCell ref="D13:E13"/>
    <mergeCell ref="H13:O13"/>
    <mergeCell ref="K24:O24"/>
    <mergeCell ref="D9:E9"/>
    <mergeCell ref="H9:O9"/>
    <mergeCell ref="D10:E10"/>
    <mergeCell ref="H10:O10"/>
    <mergeCell ref="D12:E12"/>
  </mergeCells>
  <printOptions/>
  <pageMargins left="0.43" right="0.3" top="0.45" bottom="0.7086614173228347" header="0.36" footer="0.5118110236220472"/>
  <pageSetup fitToHeight="1" fitToWidth="1" horizontalDpi="600" verticalDpi="600" orientation="portrait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A36"/>
  <sheetViews>
    <sheetView workbookViewId="0" topLeftCell="A1">
      <selection activeCell="C11" sqref="C11:E11"/>
    </sheetView>
  </sheetViews>
  <sheetFormatPr defaultColWidth="9.140625" defaultRowHeight="12.75"/>
  <cols>
    <col min="1" max="1" width="4.140625" style="3" customWidth="1"/>
    <col min="2" max="2" width="6.28125" style="3" customWidth="1"/>
    <col min="3" max="3" width="21.421875" style="3" customWidth="1"/>
    <col min="4" max="4" width="12.28125" style="3" customWidth="1"/>
    <col min="5" max="5" width="7.140625" style="3" customWidth="1"/>
    <col min="6" max="6" width="7.00390625" style="3" customWidth="1"/>
    <col min="7" max="7" width="9.8515625" style="3" customWidth="1"/>
    <col min="8" max="8" width="7.00390625" style="3" customWidth="1"/>
    <col min="9" max="9" width="9.140625" style="3" customWidth="1"/>
    <col min="10" max="10" width="8.57421875" style="3" customWidth="1"/>
    <col min="11" max="16384" width="9.140625" style="3" customWidth="1"/>
  </cols>
  <sheetData>
    <row r="1" ht="13.5" thickBot="1"/>
    <row r="2" spans="1:235" ht="18" customHeight="1">
      <c r="A2" s="4"/>
      <c r="B2" s="18" t="s">
        <v>10</v>
      </c>
      <c r="C2" s="19"/>
      <c r="D2" s="19" t="s">
        <v>28</v>
      </c>
      <c r="E2" s="19"/>
      <c r="F2" s="20"/>
      <c r="G2" s="4"/>
      <c r="H2" s="4"/>
      <c r="I2" s="5"/>
      <c r="J2" s="1"/>
      <c r="K2" s="1"/>
      <c r="L2" s="13"/>
      <c r="M2" s="13"/>
      <c r="N2" s="14"/>
      <c r="O2" s="15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</row>
    <row r="3" spans="1:235" ht="15" customHeight="1">
      <c r="A3" s="4"/>
      <c r="B3" s="21" t="s">
        <v>11</v>
      </c>
      <c r="C3" s="6"/>
      <c r="D3" s="6" t="s">
        <v>161</v>
      </c>
      <c r="E3" s="6"/>
      <c r="F3" s="22"/>
      <c r="G3" s="4"/>
      <c r="H3" s="4"/>
      <c r="I3" s="5"/>
      <c r="J3" s="1"/>
      <c r="K3" s="1"/>
      <c r="L3" s="13"/>
      <c r="M3" s="13"/>
      <c r="N3" s="14"/>
      <c r="O3" s="15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</row>
    <row r="4" spans="1:235" ht="15" customHeight="1" thickBot="1">
      <c r="A4" s="4"/>
      <c r="B4" s="23" t="s">
        <v>12</v>
      </c>
      <c r="C4" s="24"/>
      <c r="D4" s="24" t="s">
        <v>80</v>
      </c>
      <c r="E4" s="24" t="s">
        <v>30</v>
      </c>
      <c r="F4" s="25"/>
      <c r="G4" s="4"/>
      <c r="H4" s="4"/>
      <c r="I4" s="5"/>
      <c r="J4" s="1"/>
      <c r="K4" s="1"/>
      <c r="L4" s="13"/>
      <c r="M4" s="13"/>
      <c r="N4" s="14"/>
      <c r="O4" s="15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</row>
    <row r="5" spans="1:15" ht="15" customHeight="1">
      <c r="A5" s="7"/>
      <c r="B5" s="7"/>
      <c r="C5" s="7"/>
      <c r="D5" s="7"/>
      <c r="E5" s="7"/>
      <c r="F5" s="7"/>
      <c r="G5" s="7"/>
      <c r="H5" s="7"/>
      <c r="I5" s="8"/>
      <c r="J5" s="8"/>
      <c r="L5" s="13"/>
      <c r="M5" s="13"/>
      <c r="N5" s="16"/>
      <c r="O5" s="15"/>
    </row>
    <row r="6" spans="1:15" ht="14.25" customHeight="1">
      <c r="A6" s="110"/>
      <c r="B6" s="110" t="s">
        <v>5</v>
      </c>
      <c r="C6" s="110" t="s">
        <v>13</v>
      </c>
      <c r="D6" s="110" t="s">
        <v>0</v>
      </c>
      <c r="E6" s="110" t="s">
        <v>1</v>
      </c>
      <c r="F6" s="110" t="s">
        <v>2</v>
      </c>
      <c r="G6" s="110" t="s">
        <v>14</v>
      </c>
      <c r="H6" s="110" t="s">
        <v>3</v>
      </c>
      <c r="I6" s="9"/>
      <c r="J6" s="10"/>
      <c r="L6" s="13"/>
      <c r="M6" s="13"/>
      <c r="N6" s="14"/>
      <c r="O6" s="15"/>
    </row>
    <row r="7" spans="1:15" ht="14.25" customHeight="1">
      <c r="A7" s="111">
        <v>1</v>
      </c>
      <c r="B7" s="112">
        <v>1697</v>
      </c>
      <c r="C7" s="116" t="s">
        <v>94</v>
      </c>
      <c r="D7" s="117" t="s">
        <v>95</v>
      </c>
      <c r="E7" s="113" t="s">
        <v>144</v>
      </c>
      <c r="F7" s="17" t="s">
        <v>148</v>
      </c>
      <c r="G7" s="113"/>
      <c r="H7" s="17" t="s">
        <v>149</v>
      </c>
      <c r="I7" s="10"/>
      <c r="J7" s="10"/>
      <c r="L7" s="13"/>
      <c r="M7" s="13"/>
      <c r="N7" s="14"/>
      <c r="O7" s="15"/>
    </row>
    <row r="8" spans="1:15" ht="14.25" customHeight="1">
      <c r="A8" s="111">
        <v>2</v>
      </c>
      <c r="B8" s="112">
        <v>1667</v>
      </c>
      <c r="C8" s="116" t="s">
        <v>96</v>
      </c>
      <c r="D8" s="117" t="s">
        <v>97</v>
      </c>
      <c r="E8" s="114" t="s">
        <v>145</v>
      </c>
      <c r="F8" s="17" t="s">
        <v>150</v>
      </c>
      <c r="G8" s="113"/>
      <c r="H8" s="17" t="s">
        <v>151</v>
      </c>
      <c r="I8" s="10"/>
      <c r="J8" s="10"/>
      <c r="L8" s="13"/>
      <c r="M8" s="13"/>
      <c r="N8" s="16"/>
      <c r="O8" s="15"/>
    </row>
    <row r="9" spans="1:10" ht="14.25" customHeight="1">
      <c r="A9" s="111">
        <v>3</v>
      </c>
      <c r="B9" s="112">
        <v>1630</v>
      </c>
      <c r="C9" s="116" t="s">
        <v>98</v>
      </c>
      <c r="D9" s="117" t="s">
        <v>97</v>
      </c>
      <c r="E9" s="113" t="s">
        <v>146</v>
      </c>
      <c r="F9" s="17" t="s">
        <v>152</v>
      </c>
      <c r="G9" s="113"/>
      <c r="H9" s="17" t="s">
        <v>153</v>
      </c>
      <c r="I9" s="10"/>
      <c r="J9" s="10"/>
    </row>
    <row r="10" spans="1:10" ht="14.25" customHeight="1">
      <c r="A10" s="111">
        <v>4</v>
      </c>
      <c r="B10" s="115">
        <v>1556</v>
      </c>
      <c r="C10" s="116" t="s">
        <v>99</v>
      </c>
      <c r="D10" s="117" t="s">
        <v>100</v>
      </c>
      <c r="E10" s="113" t="s">
        <v>146</v>
      </c>
      <c r="F10" s="113" t="s">
        <v>154</v>
      </c>
      <c r="G10" s="113"/>
      <c r="H10" s="113" t="s">
        <v>142</v>
      </c>
      <c r="I10" s="10"/>
      <c r="J10" s="10"/>
    </row>
    <row r="11" spans="1:10" ht="14.25" customHeight="1">
      <c r="A11" s="111">
        <v>5</v>
      </c>
      <c r="B11" s="115">
        <v>1413</v>
      </c>
      <c r="C11" s="116" t="s">
        <v>101</v>
      </c>
      <c r="D11" s="117" t="s">
        <v>97</v>
      </c>
      <c r="E11" s="113" t="s">
        <v>22</v>
      </c>
      <c r="F11" s="113" t="s">
        <v>155</v>
      </c>
      <c r="G11" s="113"/>
      <c r="H11" s="113" t="s">
        <v>156</v>
      </c>
      <c r="I11" s="10"/>
      <c r="J11" s="10"/>
    </row>
    <row r="12" spans="1:10" ht="14.25" customHeight="1">
      <c r="A12" s="111">
        <v>6</v>
      </c>
      <c r="B12" s="115">
        <v>1308</v>
      </c>
      <c r="C12" s="116" t="s">
        <v>102</v>
      </c>
      <c r="D12" s="117" t="s">
        <v>103</v>
      </c>
      <c r="E12" s="113" t="s">
        <v>22</v>
      </c>
      <c r="F12" s="113" t="s">
        <v>157</v>
      </c>
      <c r="G12" s="113"/>
      <c r="H12" s="113" t="s">
        <v>158</v>
      </c>
      <c r="I12" s="10"/>
      <c r="J12" s="10"/>
    </row>
    <row r="13" spans="1:10" ht="14.25" customHeight="1">
      <c r="A13" s="111">
        <v>7</v>
      </c>
      <c r="B13" s="115">
        <v>1167</v>
      </c>
      <c r="C13" s="116" t="s">
        <v>104</v>
      </c>
      <c r="D13" s="117" t="s">
        <v>95</v>
      </c>
      <c r="E13" s="113" t="s">
        <v>147</v>
      </c>
      <c r="F13" s="113" t="s">
        <v>159</v>
      </c>
      <c r="G13" s="113"/>
      <c r="H13" s="113" t="s">
        <v>160</v>
      </c>
      <c r="I13" s="10"/>
      <c r="J13" s="10"/>
    </row>
    <row r="14" spans="1:10" ht="15" customHeight="1">
      <c r="A14" s="10"/>
      <c r="B14" s="10"/>
      <c r="C14" s="11"/>
      <c r="D14" s="11"/>
      <c r="E14" s="11"/>
      <c r="F14" s="11"/>
      <c r="G14" s="11"/>
      <c r="H14" s="11"/>
      <c r="I14" s="11"/>
      <c r="J14" s="11"/>
    </row>
    <row r="15" spans="1:10" ht="14.25" customHeight="1">
      <c r="A15" s="10"/>
      <c r="B15" s="12"/>
      <c r="C15" s="110"/>
      <c r="D15" s="110" t="s">
        <v>15</v>
      </c>
      <c r="E15" s="110" t="s">
        <v>16</v>
      </c>
      <c r="F15" s="110" t="s">
        <v>17</v>
      </c>
      <c r="G15" s="110" t="s">
        <v>18</v>
      </c>
      <c r="H15" s="110" t="s">
        <v>19</v>
      </c>
      <c r="I15" s="110" t="s">
        <v>20</v>
      </c>
      <c r="J15" s="110" t="s">
        <v>21</v>
      </c>
    </row>
    <row r="16" spans="1:10" ht="14.25" customHeight="1">
      <c r="A16" s="10"/>
      <c r="B16" s="10"/>
      <c r="C16" s="118" t="s">
        <v>105</v>
      </c>
      <c r="D16" s="2" t="s">
        <v>107</v>
      </c>
      <c r="E16" s="2" t="s">
        <v>107</v>
      </c>
      <c r="F16" s="2" t="s">
        <v>108</v>
      </c>
      <c r="G16" s="113"/>
      <c r="H16" s="113"/>
      <c r="I16" s="113" t="s">
        <v>109</v>
      </c>
      <c r="J16" s="111"/>
    </row>
    <row r="17" spans="1:10" ht="14.25" customHeight="1">
      <c r="A17" s="10"/>
      <c r="B17" s="10"/>
      <c r="C17" s="118" t="s">
        <v>110</v>
      </c>
      <c r="D17" s="113" t="s">
        <v>108</v>
      </c>
      <c r="E17" s="113" t="s">
        <v>111</v>
      </c>
      <c r="F17" s="113" t="s">
        <v>106</v>
      </c>
      <c r="G17" s="113"/>
      <c r="H17" s="113"/>
      <c r="I17" s="113" t="s">
        <v>109</v>
      </c>
      <c r="J17" s="111"/>
    </row>
    <row r="18" spans="1:10" ht="14.25" customHeight="1">
      <c r="A18" s="10"/>
      <c r="B18" s="10"/>
      <c r="C18" s="118" t="s">
        <v>112</v>
      </c>
      <c r="D18" s="113" t="s">
        <v>108</v>
      </c>
      <c r="E18" s="113" t="s">
        <v>111</v>
      </c>
      <c r="F18" s="113" t="s">
        <v>107</v>
      </c>
      <c r="G18" s="113"/>
      <c r="H18" s="113"/>
      <c r="I18" s="113" t="s">
        <v>109</v>
      </c>
      <c r="J18" s="111"/>
    </row>
    <row r="19" spans="1:10" ht="14.25" customHeight="1">
      <c r="A19" s="10"/>
      <c r="B19" s="10"/>
      <c r="C19" s="118" t="s">
        <v>113</v>
      </c>
      <c r="D19" s="2" t="s">
        <v>108</v>
      </c>
      <c r="E19" s="2" t="s">
        <v>114</v>
      </c>
      <c r="F19" s="2" t="s">
        <v>108</v>
      </c>
      <c r="G19" s="2"/>
      <c r="H19" s="113"/>
      <c r="I19" s="113" t="s">
        <v>109</v>
      </c>
      <c r="J19" s="111"/>
    </row>
    <row r="20" spans="1:10" ht="14.25" customHeight="1">
      <c r="A20" s="10"/>
      <c r="B20" s="10"/>
      <c r="C20" s="118" t="s">
        <v>115</v>
      </c>
      <c r="D20" s="2" t="s">
        <v>116</v>
      </c>
      <c r="E20" s="2" t="s">
        <v>117</v>
      </c>
      <c r="F20" s="2" t="s">
        <v>118</v>
      </c>
      <c r="G20" s="113" t="s">
        <v>119</v>
      </c>
      <c r="H20" s="113"/>
      <c r="I20" s="113" t="s">
        <v>6</v>
      </c>
      <c r="J20" s="111"/>
    </row>
    <row r="21" spans="1:10" ht="14.25" customHeight="1">
      <c r="A21" s="10"/>
      <c r="B21" s="10"/>
      <c r="C21" s="118" t="s">
        <v>120</v>
      </c>
      <c r="D21" s="113" t="s">
        <v>108</v>
      </c>
      <c r="E21" s="113" t="s">
        <v>106</v>
      </c>
      <c r="F21" s="113" t="s">
        <v>111</v>
      </c>
      <c r="G21" s="113"/>
      <c r="H21" s="113"/>
      <c r="I21" s="113" t="s">
        <v>109</v>
      </c>
      <c r="J21" s="111"/>
    </row>
    <row r="22" spans="1:10" ht="14.25" customHeight="1">
      <c r="A22" s="10"/>
      <c r="B22" s="10"/>
      <c r="C22" s="118" t="s">
        <v>122</v>
      </c>
      <c r="D22" s="113" t="s">
        <v>108</v>
      </c>
      <c r="E22" s="113" t="s">
        <v>123</v>
      </c>
      <c r="F22" s="113" t="s">
        <v>118</v>
      </c>
      <c r="G22" s="113"/>
      <c r="H22" s="113"/>
      <c r="I22" s="113" t="s">
        <v>109</v>
      </c>
      <c r="J22" s="111"/>
    </row>
    <row r="23" spans="1:10" ht="14.25" customHeight="1">
      <c r="A23" s="10"/>
      <c r="B23" s="10"/>
      <c r="C23" s="118" t="s">
        <v>124</v>
      </c>
      <c r="D23" s="113" t="s">
        <v>108</v>
      </c>
      <c r="E23" s="113" t="s">
        <v>108</v>
      </c>
      <c r="F23" s="113" t="s">
        <v>125</v>
      </c>
      <c r="G23" s="113" t="s">
        <v>123</v>
      </c>
      <c r="H23" s="113"/>
      <c r="I23" s="113" t="s">
        <v>126</v>
      </c>
      <c r="J23" s="111"/>
    </row>
    <row r="24" spans="1:10" ht="14.25" customHeight="1">
      <c r="A24" s="10"/>
      <c r="B24" s="10"/>
      <c r="C24" s="118" t="s">
        <v>127</v>
      </c>
      <c r="D24" s="113" t="s">
        <v>117</v>
      </c>
      <c r="E24" s="113" t="s">
        <v>106</v>
      </c>
      <c r="F24" s="113" t="s">
        <v>114</v>
      </c>
      <c r="G24" s="113" t="s">
        <v>128</v>
      </c>
      <c r="H24" s="113"/>
      <c r="I24" s="113" t="s">
        <v>126</v>
      </c>
      <c r="J24" s="111"/>
    </row>
    <row r="25" spans="1:10" ht="14.25" customHeight="1">
      <c r="A25" s="10"/>
      <c r="B25" s="10"/>
      <c r="C25" s="118" t="s">
        <v>129</v>
      </c>
      <c r="D25" s="113" t="s">
        <v>123</v>
      </c>
      <c r="E25" s="113" t="s">
        <v>107</v>
      </c>
      <c r="F25" s="113" t="s">
        <v>118</v>
      </c>
      <c r="G25" s="113"/>
      <c r="H25" s="113"/>
      <c r="I25" s="113" t="s">
        <v>109</v>
      </c>
      <c r="J25" s="111"/>
    </row>
    <row r="26" spans="1:10" ht="14.25" customHeight="1">
      <c r="A26" s="10"/>
      <c r="B26" s="10"/>
      <c r="C26" s="118" t="s">
        <v>130</v>
      </c>
      <c r="D26" s="113" t="s">
        <v>131</v>
      </c>
      <c r="E26" s="113" t="s">
        <v>107</v>
      </c>
      <c r="F26" s="113" t="s">
        <v>118</v>
      </c>
      <c r="G26" s="113"/>
      <c r="H26" s="113"/>
      <c r="I26" s="113" t="s">
        <v>109</v>
      </c>
      <c r="J26" s="111"/>
    </row>
    <row r="27" spans="1:10" ht="14.25" customHeight="1">
      <c r="A27" s="10"/>
      <c r="B27" s="10"/>
      <c r="C27" s="118" t="s">
        <v>132</v>
      </c>
      <c r="D27" s="113" t="s">
        <v>111</v>
      </c>
      <c r="E27" s="113" t="s">
        <v>106</v>
      </c>
      <c r="F27" s="113" t="s">
        <v>133</v>
      </c>
      <c r="G27" s="113" t="s">
        <v>134</v>
      </c>
      <c r="H27" s="113"/>
      <c r="I27" s="113" t="s">
        <v>126</v>
      </c>
      <c r="J27" s="111"/>
    </row>
    <row r="28" spans="1:10" ht="14.25" customHeight="1">
      <c r="A28" s="10"/>
      <c r="B28" s="10"/>
      <c r="C28" s="118" t="s">
        <v>6</v>
      </c>
      <c r="D28" s="113" t="s">
        <v>107</v>
      </c>
      <c r="E28" s="113" t="s">
        <v>118</v>
      </c>
      <c r="F28" s="113" t="s">
        <v>111</v>
      </c>
      <c r="G28" s="113"/>
      <c r="H28" s="113"/>
      <c r="I28" s="113" t="s">
        <v>109</v>
      </c>
      <c r="J28" s="111"/>
    </row>
    <row r="29" spans="1:10" ht="14.25" customHeight="1">
      <c r="A29" s="10"/>
      <c r="B29" s="10"/>
      <c r="C29" s="118" t="s">
        <v>22</v>
      </c>
      <c r="D29" s="113" t="s">
        <v>133</v>
      </c>
      <c r="E29" s="113" t="s">
        <v>135</v>
      </c>
      <c r="F29" s="113" t="s">
        <v>136</v>
      </c>
      <c r="G29" s="113"/>
      <c r="H29" s="113"/>
      <c r="I29" s="113" t="s">
        <v>137</v>
      </c>
      <c r="J29" s="111"/>
    </row>
    <row r="30" spans="1:10" ht="14.25" customHeight="1">
      <c r="A30" s="10"/>
      <c r="B30" s="10"/>
      <c r="C30" s="118" t="s">
        <v>138</v>
      </c>
      <c r="D30" s="113" t="s">
        <v>131</v>
      </c>
      <c r="E30" s="113" t="s">
        <v>121</v>
      </c>
      <c r="F30" s="113" t="s">
        <v>128</v>
      </c>
      <c r="G30" s="113"/>
      <c r="H30" s="113"/>
      <c r="I30" s="113" t="s">
        <v>109</v>
      </c>
      <c r="J30" s="111"/>
    </row>
    <row r="31" spans="1:10" ht="14.25" customHeight="1">
      <c r="A31" s="10"/>
      <c r="B31" s="10"/>
      <c r="C31" s="118" t="s">
        <v>23</v>
      </c>
      <c r="D31" s="113" t="s">
        <v>118</v>
      </c>
      <c r="E31" s="113" t="s">
        <v>118</v>
      </c>
      <c r="F31" s="113" t="s">
        <v>131</v>
      </c>
      <c r="G31" s="113"/>
      <c r="H31" s="113"/>
      <c r="I31" s="113" t="s">
        <v>109</v>
      </c>
      <c r="J31" s="111"/>
    </row>
    <row r="32" spans="1:10" ht="14.25" customHeight="1">
      <c r="A32" s="10"/>
      <c r="B32" s="10"/>
      <c r="C32" s="118" t="s">
        <v>9</v>
      </c>
      <c r="D32" s="113" t="s">
        <v>135</v>
      </c>
      <c r="E32" s="113" t="s">
        <v>107</v>
      </c>
      <c r="F32" s="113" t="s">
        <v>106</v>
      </c>
      <c r="G32" s="113" t="s">
        <v>139</v>
      </c>
      <c r="H32" s="113" t="s">
        <v>128</v>
      </c>
      <c r="I32" s="113" t="s">
        <v>140</v>
      </c>
      <c r="J32" s="111"/>
    </row>
    <row r="33" spans="1:10" ht="14.25" customHeight="1">
      <c r="A33" s="10"/>
      <c r="B33" s="10"/>
      <c r="C33" s="118" t="s">
        <v>141</v>
      </c>
      <c r="D33" s="113" t="s">
        <v>128</v>
      </c>
      <c r="E33" s="113" t="s">
        <v>111</v>
      </c>
      <c r="F33" s="113" t="s">
        <v>106</v>
      </c>
      <c r="G33" s="113"/>
      <c r="H33" s="113"/>
      <c r="I33" s="113" t="s">
        <v>109</v>
      </c>
      <c r="J33" s="111"/>
    </row>
    <row r="34" spans="1:10" ht="14.25" customHeight="1">
      <c r="A34" s="10"/>
      <c r="B34" s="10"/>
      <c r="C34" s="118" t="s">
        <v>8</v>
      </c>
      <c r="D34" s="113" t="s">
        <v>121</v>
      </c>
      <c r="E34" s="113" t="s">
        <v>121</v>
      </c>
      <c r="F34" s="113" t="s">
        <v>117</v>
      </c>
      <c r="G34" s="113" t="s">
        <v>135</v>
      </c>
      <c r="H34" s="113" t="s">
        <v>131</v>
      </c>
      <c r="I34" s="113" t="s">
        <v>140</v>
      </c>
      <c r="J34" s="119"/>
    </row>
    <row r="35" spans="1:10" ht="14.25" customHeight="1">
      <c r="A35" s="10"/>
      <c r="B35" s="10"/>
      <c r="C35" s="118" t="s">
        <v>7</v>
      </c>
      <c r="D35" s="113" t="s">
        <v>131</v>
      </c>
      <c r="E35" s="113" t="s">
        <v>128</v>
      </c>
      <c r="F35" s="113" t="s">
        <v>121</v>
      </c>
      <c r="G35" s="113"/>
      <c r="H35" s="113"/>
      <c r="I35" s="113" t="s">
        <v>109</v>
      </c>
      <c r="J35" s="111"/>
    </row>
    <row r="36" spans="1:10" ht="14.25" customHeight="1">
      <c r="A36" s="10"/>
      <c r="B36" s="10"/>
      <c r="C36" s="118" t="s">
        <v>143</v>
      </c>
      <c r="D36" s="113" t="s">
        <v>131</v>
      </c>
      <c r="E36" s="113" t="s">
        <v>108</v>
      </c>
      <c r="F36" s="113" t="s">
        <v>116</v>
      </c>
      <c r="G36" s="113" t="s">
        <v>133</v>
      </c>
      <c r="H36" s="113" t="s">
        <v>139</v>
      </c>
      <c r="I36" s="113" t="s">
        <v>9</v>
      </c>
      <c r="J36" s="111"/>
    </row>
  </sheetData>
  <sheetProtection/>
  <printOptions/>
  <pageMargins left="0.2" right="0.2" top="0.2" bottom="0.3" header="0.5118055555555556" footer="0.5118055555555556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Epu</dc:creator>
  <cp:keywords/>
  <dc:description/>
  <cp:lastModifiedBy>Epu</cp:lastModifiedBy>
  <cp:lastPrinted>2012-04-21T19:33:05Z</cp:lastPrinted>
  <dcterms:created xsi:type="dcterms:W3CDTF">1999-01-29T22:17:25Z</dcterms:created>
  <dcterms:modified xsi:type="dcterms:W3CDTF">2013-05-05T18:16:27Z</dcterms:modified>
  <cp:category/>
  <cp:version/>
  <cp:contentType/>
  <cp:contentStatus/>
</cp:coreProperties>
</file>