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1" activeTab="1"/>
  </bookViews>
  <sheets>
    <sheet name="Nimilista" sheetId="1" state="hidden" r:id="rId1"/>
    <sheet name="MK-A 1" sheetId="2" r:id="rId2"/>
    <sheet name="MK-A 2" sheetId="3" r:id="rId3"/>
    <sheet name="MJoukkue" sheetId="4" r:id="rId4"/>
    <sheet name="MN" sheetId="5" r:id="rId5"/>
    <sheet name="semit_finu" sheetId="6" r:id="rId6"/>
    <sheet name="3kierros" sheetId="7" r:id="rId7"/>
    <sheet name="1-2kierros" sheetId="8" r:id="rId8"/>
  </sheets>
  <definedNames/>
  <calcPr fullCalcOnLoad="1"/>
</workbook>
</file>

<file path=xl/sharedStrings.xml><?xml version="1.0" encoding="utf-8"?>
<sst xmlns="http://schemas.openxmlformats.org/spreadsheetml/2006/main" count="1828" uniqueCount="321">
  <si>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</si>
  <si>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</si>
  <si>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</si>
  <si>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</si>
  <si>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</si>
  <si>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</si>
  <si>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</si>
  <si>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</si>
  <si>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-</t>
  </si>
  <si>
    <t>Tulos</t>
  </si>
  <si>
    <t>Ottelupöytäkirja</t>
  </si>
  <si>
    <t>Kotijoukkue</t>
  </si>
  <si>
    <t>V</t>
  </si>
  <si>
    <t>T</t>
  </si>
  <si>
    <t>Päivämäärä:</t>
  </si>
  <si>
    <t>A</t>
  </si>
  <si>
    <t>B</t>
  </si>
  <si>
    <t>Sarja:</t>
  </si>
  <si>
    <t>C</t>
  </si>
  <si>
    <t>Vierasjoukkue</t>
  </si>
  <si>
    <t>X</t>
  </si>
  <si>
    <t>Y</t>
  </si>
  <si>
    <t>Z</t>
  </si>
  <si>
    <t>1. Erä</t>
  </si>
  <si>
    <t>2. Erä</t>
  </si>
  <si>
    <t>3. Erä</t>
  </si>
  <si>
    <t>4. Erä</t>
  </si>
  <si>
    <t>5. Erä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</si>
  <si>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</si>
  <si>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</si>
  <si>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</si>
  <si>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</si>
  <si>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</si>
  <si>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</si>
  <si>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</si>
  <si>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</si>
  <si>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</si>
  <si>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</si>
  <si>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Lopputulos</t>
  </si>
  <si>
    <t>Kotijoukkueen kapteeni</t>
  </si>
  <si>
    <t>Vierasjoukkueen kapteeni</t>
  </si>
  <si>
    <t>Ylituomari</t>
  </si>
  <si>
    <t>1. Kierros</t>
  </si>
  <si>
    <t>2. Kierros</t>
  </si>
  <si>
    <t>3. Kierros</t>
  </si>
  <si>
    <t>Välierät</t>
  </si>
  <si>
    <t>Finaali</t>
  </si>
  <si>
    <t>Joukkue SM 2006</t>
  </si>
  <si>
    <t>Miesten nelinpeli</t>
  </si>
  <si>
    <t>O-V. Halonen / Miko Haarala</t>
  </si>
  <si>
    <t>KuPTS</t>
  </si>
  <si>
    <t>Seppo Hiltunen / Tuomas Perkkiö</t>
  </si>
  <si>
    <t>OPT-86</t>
  </si>
  <si>
    <t>SeSi</t>
  </si>
  <si>
    <t>Esa Kallio / Juha Rimpiläinen</t>
  </si>
  <si>
    <t>PuPy</t>
  </si>
  <si>
    <t>Harri Sassi / Kari Saarinen</t>
  </si>
  <si>
    <t>HUT</t>
  </si>
  <si>
    <t>Marko Kairinen / Mika Alitupa</t>
  </si>
  <si>
    <t>TuKa</t>
  </si>
  <si>
    <t>Kari Lehtonen / Jyri Pulkkinen</t>
  </si>
  <si>
    <t>JysRy/KuPTS</t>
  </si>
  <si>
    <t>Marko Pietilä / Tapani Hagelberg</t>
  </si>
  <si>
    <t>PT 75</t>
  </si>
  <si>
    <t>Pär Grefberg / Antti Koivisto</t>
  </si>
  <si>
    <t>PT Espoo</t>
  </si>
  <si>
    <t>V-M Korpela / V-M Kuivalainen</t>
  </si>
  <si>
    <t>JysRy</t>
  </si>
  <si>
    <t>Markus Perkkiö / Raimo Virtanen</t>
  </si>
  <si>
    <t>Tero Tamminen / Roope Kantola</t>
  </si>
  <si>
    <t>Tip-70/Tuka</t>
  </si>
  <si>
    <t>Jouni Flemming / Matti Nyyssönen</t>
  </si>
  <si>
    <t>Julius Muinonen / Sami Surakka</t>
  </si>
  <si>
    <t>Tip-70</t>
  </si>
  <si>
    <t>Jarno Lehtonen / Jari Utriainen</t>
  </si>
  <si>
    <t>Markus Heikkinen / Aleksi Ristiluoma</t>
  </si>
  <si>
    <t>KoKa</t>
  </si>
  <si>
    <t>Samuli Soine / Otto Tennilä</t>
  </si>
  <si>
    <t>PT-Espoo/PT 75</t>
  </si>
  <si>
    <t>Risto Virtanen / Tomi Penttilä</t>
  </si>
  <si>
    <t>TuTo</t>
  </si>
  <si>
    <t>PT Espoo 1</t>
  </si>
  <si>
    <t>TuKa 2</t>
  </si>
  <si>
    <t>PT 75 3</t>
  </si>
  <si>
    <t>HUT 1</t>
  </si>
  <si>
    <t>Westika</t>
  </si>
  <si>
    <t>KuPTS 2</t>
  </si>
  <si>
    <t>PT Espoo 3</t>
  </si>
  <si>
    <t>KuPTS 1</t>
  </si>
  <si>
    <t>HUT 2</t>
  </si>
  <si>
    <t>PT 75 2</t>
  </si>
  <si>
    <t>TuKa 1</t>
  </si>
  <si>
    <t>PT-Espoo 2</t>
  </si>
  <si>
    <t>PT 75 1</t>
  </si>
  <si>
    <t>Miesten joukkue</t>
  </si>
  <si>
    <t>Juha Rossi</t>
  </si>
  <si>
    <t>Lari Ikonen</t>
  </si>
  <si>
    <t>Ville Julin</t>
  </si>
  <si>
    <t>Jyri Pulkkinen</t>
  </si>
  <si>
    <t>Arto Pelli</t>
  </si>
  <si>
    <t>PT-Espoo</t>
  </si>
  <si>
    <t>Sami Surakka</t>
  </si>
  <si>
    <t>Esa Kallio</t>
  </si>
  <si>
    <t>Seppo Hiltunen</t>
  </si>
  <si>
    <t>Samuli Soine</t>
  </si>
  <si>
    <t>Petri Keivaara</t>
  </si>
  <si>
    <t>Kimmo Jokinen</t>
  </si>
  <si>
    <t>V-M. Kuivalainen</t>
  </si>
  <si>
    <t>Ville Purma</t>
  </si>
  <si>
    <t>Mikko Lehto</t>
  </si>
  <si>
    <t>Marko Kairinen</t>
  </si>
  <si>
    <t>Tuomas Perkkiö</t>
  </si>
  <si>
    <t>Barry Robbins</t>
  </si>
  <si>
    <t>Tero Tamminen</t>
  </si>
  <si>
    <t>Tomi Penttilä</t>
  </si>
  <si>
    <t>Kari Saarinen</t>
  </si>
  <si>
    <t>Aleksi Ristiluoma</t>
  </si>
  <si>
    <t>Tapio Syrjänen</t>
  </si>
  <si>
    <t>Henri Makkonen</t>
  </si>
  <si>
    <t>Miko Haarala</t>
  </si>
  <si>
    <t>Tapani Hagelberg</t>
  </si>
  <si>
    <t>Roope Kantola</t>
  </si>
  <si>
    <t>V-M. Korpela</t>
  </si>
  <si>
    <t>Yan Zhuo Ping</t>
  </si>
  <si>
    <t>Markus Heikkinen</t>
  </si>
  <si>
    <t>Harri Sassi</t>
  </si>
  <si>
    <t>Markus Perkkiö</t>
  </si>
  <si>
    <t>Mika Alitupa</t>
  </si>
  <si>
    <t>Kari Lehtonen</t>
  </si>
  <si>
    <t>Janne Jokinen</t>
  </si>
  <si>
    <t>Jani Utriainen</t>
  </si>
  <si>
    <t>O-V. Halonen</t>
  </si>
  <si>
    <t>Otto Tennilä</t>
  </si>
  <si>
    <t>Jarno Lehtonen</t>
  </si>
  <si>
    <t>Pär Grefberg</t>
  </si>
  <si>
    <t>Raimo Virtanen</t>
  </si>
  <si>
    <t>Julius Muinonen</t>
  </si>
  <si>
    <t>Juha Rimpiläinen</t>
  </si>
  <si>
    <t>Marko Pietilä</t>
  </si>
  <si>
    <t>Jouni Flemming</t>
  </si>
  <si>
    <t>Antti Koivisto</t>
  </si>
  <si>
    <t>Risto Virtanen</t>
  </si>
  <si>
    <t>Antti Jokinen</t>
  </si>
  <si>
    <t>11</t>
  </si>
  <si>
    <t>12</t>
  </si>
  <si>
    <t>Miesten A-kaksinpeli 1/2</t>
  </si>
  <si>
    <t>Miesten A-kaksinpeli 2/2</t>
  </si>
  <si>
    <t>11.11.2006 - Kaukajärven vapaa-aikatalo</t>
  </si>
  <si>
    <t>OPT-86 1</t>
  </si>
  <si>
    <t>4, 6, 3</t>
  </si>
  <si>
    <t>28</t>
  </si>
  <si>
    <t>9, 7, 8</t>
  </si>
  <si>
    <t>M. Haarala</t>
  </si>
  <si>
    <t>E.Miettinen</t>
  </si>
  <si>
    <t>J. Kokkonen</t>
  </si>
  <si>
    <t>K. Saarinen</t>
  </si>
  <si>
    <t>H. Sassi</t>
  </si>
  <si>
    <t>11-7</t>
  </si>
  <si>
    <t>11-1</t>
  </si>
  <si>
    <t>11-4</t>
  </si>
  <si>
    <t>1-0</t>
  </si>
  <si>
    <t>w.o.</t>
  </si>
  <si>
    <t>11-6</t>
  </si>
  <si>
    <t>6-11</t>
  </si>
  <si>
    <t>12-10</t>
  </si>
  <si>
    <t>7-11</t>
  </si>
  <si>
    <t>11-3</t>
  </si>
  <si>
    <t>17</t>
  </si>
  <si>
    <t>20</t>
  </si>
  <si>
    <t>5-0</t>
  </si>
  <si>
    <t>24</t>
  </si>
  <si>
    <t>25</t>
  </si>
  <si>
    <t>29</t>
  </si>
  <si>
    <t>32</t>
  </si>
  <si>
    <t>13</t>
  </si>
  <si>
    <t>16</t>
  </si>
  <si>
    <t>S. Hiltunen</t>
  </si>
  <si>
    <t>T. Perkkiö</t>
  </si>
  <si>
    <t>M. Perkkiö</t>
  </si>
  <si>
    <t>T. Hagelberg</t>
  </si>
  <si>
    <t>V. Holm</t>
  </si>
  <si>
    <t>P. Keivaara</t>
  </si>
  <si>
    <t>11-9</t>
  </si>
  <si>
    <t>11-13</t>
  </si>
  <si>
    <t>10-12</t>
  </si>
  <si>
    <t>9-11</t>
  </si>
  <si>
    <t>11-8</t>
  </si>
  <si>
    <t>12-14</t>
  </si>
  <si>
    <t>11-5</t>
  </si>
  <si>
    <t>A. Kontala</t>
  </si>
  <si>
    <t>M. Karjalainen</t>
  </si>
  <si>
    <t>J. Poutanen</t>
  </si>
  <si>
    <t>J. Pulkkinen</t>
  </si>
  <si>
    <t>M. Holopainen</t>
  </si>
  <si>
    <t>5-11</t>
  </si>
  <si>
    <t>8-11</t>
  </si>
  <si>
    <t>13-11</t>
  </si>
  <si>
    <t>2-11</t>
  </si>
  <si>
    <t>21</t>
  </si>
  <si>
    <t>5-2</t>
  </si>
  <si>
    <t>K. Lehtonen</t>
  </si>
  <si>
    <t>T. Syrjänen</t>
  </si>
  <si>
    <t>M. Pietilä</t>
  </si>
  <si>
    <t>V. Purma</t>
  </si>
  <si>
    <t>11-2</t>
  </si>
  <si>
    <t>4-11</t>
  </si>
  <si>
    <t>Lehtonen</t>
  </si>
  <si>
    <t>Ikonen</t>
  </si>
  <si>
    <t>Utriainen</t>
  </si>
  <si>
    <t>14-12</t>
  </si>
  <si>
    <t>O. Tennilä</t>
  </si>
  <si>
    <t>M. Tuomola</t>
  </si>
  <si>
    <t>J. Rossi</t>
  </si>
  <si>
    <t>J. Rimpiläinen</t>
  </si>
  <si>
    <t>B. Robbins</t>
  </si>
  <si>
    <t>E. Kallio</t>
  </si>
  <si>
    <t>11-0</t>
  </si>
  <si>
    <t>5-1</t>
  </si>
  <si>
    <t>M. Nyyssönen</t>
  </si>
  <si>
    <t>I. Härmälä</t>
  </si>
  <si>
    <t>M. Kantola</t>
  </si>
  <si>
    <t>Korpela</t>
  </si>
  <si>
    <t>Kuivalainen</t>
  </si>
  <si>
    <t>PT Espoo 2</t>
  </si>
  <si>
    <t>A. Koivisto</t>
  </si>
  <si>
    <t>P. Grefberg</t>
  </si>
  <si>
    <t>Y. Zhuo Ping</t>
  </si>
  <si>
    <t>J. Muinonen</t>
  </si>
  <si>
    <t>Timo Tamminen</t>
  </si>
  <si>
    <t>13-15</t>
  </si>
  <si>
    <t>3-11</t>
  </si>
  <si>
    <t>15-13</t>
  </si>
  <si>
    <t>20-18</t>
  </si>
  <si>
    <t>J. Jormanainen</t>
  </si>
  <si>
    <t>T. Soine</t>
  </si>
  <si>
    <t>A. Pelli</t>
  </si>
  <si>
    <t>M. Alitupa</t>
  </si>
  <si>
    <t>M. Kairinen</t>
  </si>
  <si>
    <t>R. Kantola</t>
  </si>
  <si>
    <t>5-4</t>
  </si>
  <si>
    <t>J. Julin</t>
  </si>
  <si>
    <t>P. Olah</t>
  </si>
  <si>
    <t>V. Julin</t>
  </si>
  <si>
    <t>A. Ristiluoma</t>
  </si>
  <si>
    <t>M. Lehto</t>
  </si>
  <si>
    <t>S. Soine</t>
  </si>
  <si>
    <t>3, 7, 9</t>
  </si>
  <si>
    <t>19</t>
  </si>
  <si>
    <t>7, 6, 5</t>
  </si>
  <si>
    <t>22</t>
  </si>
  <si>
    <t>3, 6, 8</t>
  </si>
  <si>
    <t>4, 8, -5, 4</t>
  </si>
  <si>
    <t>30</t>
  </si>
  <si>
    <t>8, 8, 3</t>
  </si>
  <si>
    <t>3, 6, 4</t>
  </si>
  <si>
    <t>9, 4, 12</t>
  </si>
  <si>
    <t>8, 8, 6</t>
  </si>
  <si>
    <t>4, 8, -5, 7</t>
  </si>
  <si>
    <t>3,5, 3</t>
  </si>
  <si>
    <t>-7, 4, 4, 9</t>
  </si>
  <si>
    <t>J. Lehtonen</t>
  </si>
  <si>
    <t>L. Ikonen</t>
  </si>
  <si>
    <t>J. Utriainen</t>
  </si>
  <si>
    <t>0-1</t>
  </si>
  <si>
    <t>1-11</t>
  </si>
  <si>
    <t>rtd.</t>
  </si>
  <si>
    <t>A. Jokinen</t>
  </si>
  <si>
    <t>E. Miettinen</t>
  </si>
  <si>
    <t>J. Flemming</t>
  </si>
  <si>
    <t>5, 6, 5</t>
  </si>
  <si>
    <t>9, 2, -7, 4</t>
  </si>
  <si>
    <t>-4, 6, -8, 12, 8</t>
  </si>
  <si>
    <t>8, 6, 10</t>
  </si>
  <si>
    <t>8, 6, -8, 9</t>
  </si>
  <si>
    <t>7, -6, 6, -8, 9</t>
  </si>
  <si>
    <t>-9,5, 3, 9</t>
  </si>
  <si>
    <t>-10, 8, 4, 12</t>
  </si>
  <si>
    <t>13, 10, 4</t>
  </si>
  <si>
    <t>-10, 2, -5, 9, 4</t>
  </si>
  <si>
    <t>7, -13, 7, 7</t>
  </si>
  <si>
    <t>5, 5, 6</t>
  </si>
  <si>
    <t>7,-9, 9, 3</t>
  </si>
  <si>
    <t>-7, 9, 4, 6</t>
  </si>
  <si>
    <t>11, 9 6</t>
  </si>
  <si>
    <t>10, 6, -16,9</t>
  </si>
  <si>
    <t>5, -8, 6, -9, 9</t>
  </si>
  <si>
    <t>11 10 -5, -10, 7</t>
  </si>
  <si>
    <t>6, 8, 8</t>
  </si>
  <si>
    <t>-5, 3, 13,7</t>
  </si>
  <si>
    <t>3, 9, 4</t>
  </si>
  <si>
    <t>11, -2, 10, -10, 4</t>
  </si>
  <si>
    <t>-8, 9, 12, 14</t>
  </si>
  <si>
    <t>-7, 8, 5, 8</t>
  </si>
  <si>
    <t>0, 6, 5</t>
  </si>
  <si>
    <t>9, 5, 10</t>
  </si>
  <si>
    <t>5, 6, 8</t>
  </si>
  <si>
    <t>8, 9, -8, 9</t>
  </si>
  <si>
    <t>-9, 7, 5, 0</t>
  </si>
  <si>
    <t>4, 11, 5</t>
  </si>
  <si>
    <t>-5, 8, 11, 9</t>
  </si>
  <si>
    <t>11, 11, -4, -8, 7</t>
  </si>
  <si>
    <t>5, 6, -8, 14</t>
  </si>
  <si>
    <t>6, 4, 9</t>
  </si>
  <si>
    <t>-8, 7, 7, 5</t>
  </si>
  <si>
    <t>6, 7, 6</t>
  </si>
  <si>
    <t>10, -9, 6, -13, 10</t>
  </si>
  <si>
    <t>11, 9, 10</t>
  </si>
  <si>
    <t>Rossi</t>
  </si>
  <si>
    <t>5, -10, -4, 12, 10</t>
  </si>
  <si>
    <t>O. Salmenkivi</t>
  </si>
  <si>
    <t>16-14</t>
  </si>
  <si>
    <t>8, 9, -7, 7</t>
  </si>
  <si>
    <t>9, 7, -9, 9</t>
  </si>
  <si>
    <t>1, 8, -4, 5</t>
  </si>
  <si>
    <t>5, 7, -5, 9</t>
  </si>
  <si>
    <t>Ville Purma / Lari Ikonen</t>
  </si>
  <si>
    <t>Ville Julin / Yan Zhuo Ping</t>
  </si>
  <si>
    <t>SeSi/PT Espoo</t>
  </si>
  <si>
    <t>7, -7, 9, -7, 8</t>
  </si>
  <si>
    <t>-9, 7, 7, 7</t>
  </si>
  <si>
    <t>7, 7, -11, -8, 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</si>
</sst>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d\.m\.yyyy"/>
    <numFmt numFmtId="186" formatCode="#,##0\ _m_k"/>
    <numFmt numFmtId="187" formatCode="00000"/>
    <numFmt numFmtId="188" formatCode="d\-mmm\-yyyy"/>
    <numFmt numFmtId="189" formatCode="dd\-mm\-yyyy"/>
    <numFmt numFmtId="190" formatCode="dd/mm/yyyy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.00\ &quot;€&quot;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19" applyFont="1" applyFill="1" applyBorder="1">
      <alignment/>
      <protection/>
    </xf>
    <xf numFmtId="0" fontId="5" fillId="0" borderId="0" xfId="19" applyFont="1">
      <alignment/>
      <protection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4" borderId="0" xfId="0" applyFill="1" applyAlignment="1" applyProtection="1">
      <alignment/>
      <protection locked="0"/>
    </xf>
    <xf numFmtId="0" fontId="7" fillId="0" borderId="0" xfId="19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19" applyFont="1" applyAlignment="1">
      <alignment horizontal="center"/>
      <protection/>
    </xf>
    <xf numFmtId="0" fontId="5" fillId="2" borderId="0" xfId="18" applyFont="1" applyFill="1" applyBorder="1">
      <alignment/>
      <protection/>
    </xf>
    <xf numFmtId="20" fontId="9" fillId="0" borderId="0" xfId="19" applyNumberFormat="1" applyFont="1">
      <alignment/>
      <protection/>
    </xf>
    <xf numFmtId="49" fontId="8" fillId="0" borderId="0" xfId="19" applyNumberFormat="1" applyFont="1" applyAlignment="1">
      <alignment horizontal="center"/>
      <protection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Border="1">
      <alignment/>
      <protection/>
    </xf>
    <xf numFmtId="1" fontId="8" fillId="0" borderId="0" xfId="19" applyNumberFormat="1" applyFont="1" applyAlignment="1">
      <alignment horizontal="left"/>
      <protection/>
    </xf>
    <xf numFmtId="1" fontId="7" fillId="0" borderId="0" xfId="19" applyNumberFormat="1" applyFont="1" applyAlignment="1">
      <alignment horizontal="left"/>
      <protection/>
    </xf>
    <xf numFmtId="0" fontId="8" fillId="3" borderId="2" xfId="19" applyFont="1" applyFill="1" applyBorder="1" applyAlignment="1">
      <alignment horizontal="center"/>
      <protection/>
    </xf>
    <xf numFmtId="0" fontId="8" fillId="3" borderId="0" xfId="19" applyFont="1" applyFill="1" applyBorder="1">
      <alignment/>
      <protection/>
    </xf>
    <xf numFmtId="49" fontId="8" fillId="0" borderId="0" xfId="19" applyNumberFormat="1" applyFont="1" applyAlignment="1" applyProtection="1">
      <alignment horizontal="center"/>
      <protection locked="0"/>
    </xf>
    <xf numFmtId="1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8" fillId="3" borderId="3" xfId="19" applyFont="1" applyFill="1" applyBorder="1" applyAlignment="1">
      <alignment horizontal="center"/>
      <protection/>
    </xf>
    <xf numFmtId="0" fontId="8" fillId="3" borderId="4" xfId="19" applyFont="1" applyFill="1" applyBorder="1" applyAlignment="1">
      <alignment horizontal="left"/>
      <protection/>
    </xf>
    <xf numFmtId="0" fontId="8" fillId="3" borderId="5" xfId="19" applyFont="1" applyFill="1" applyBorder="1">
      <alignment/>
      <protection/>
    </xf>
    <xf numFmtId="49" fontId="8" fillId="0" borderId="6" xfId="19" applyNumberFormat="1" applyFont="1" applyBorder="1" applyAlignment="1" applyProtection="1">
      <alignment horizontal="center"/>
      <protection locked="0"/>
    </xf>
    <xf numFmtId="49" fontId="8" fillId="0" borderId="7" xfId="19" applyNumberFormat="1" applyFont="1" applyBorder="1" applyAlignment="1" applyProtection="1">
      <alignment horizontal="center"/>
      <protection locked="0"/>
    </xf>
    <xf numFmtId="0" fontId="8" fillId="0" borderId="2" xfId="19" applyFont="1" applyBorder="1" applyAlignment="1">
      <alignment horizontal="center"/>
      <protection/>
    </xf>
    <xf numFmtId="0" fontId="8" fillId="0" borderId="0" xfId="19" applyFont="1" applyBorder="1">
      <alignment/>
      <protection/>
    </xf>
    <xf numFmtId="49" fontId="8" fillId="0" borderId="8" xfId="19" applyNumberFormat="1" applyFont="1" applyBorder="1" applyAlignment="1" applyProtection="1">
      <alignment horizontal="center"/>
      <protection locked="0"/>
    </xf>
    <xf numFmtId="49" fontId="8" fillId="0" borderId="9" xfId="19" applyNumberFormat="1" applyFont="1" applyBorder="1" applyAlignment="1" applyProtection="1">
      <alignment horizontal="center"/>
      <protection locked="0"/>
    </xf>
    <xf numFmtId="49" fontId="8" fillId="0" borderId="0" xfId="19" applyNumberFormat="1" applyFont="1" applyBorder="1" applyAlignment="1" applyProtection="1">
      <alignment horizontal="center"/>
      <protection locked="0"/>
    </xf>
    <xf numFmtId="0" fontId="8" fillId="0" borderId="3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49" fontId="8" fillId="0" borderId="10" xfId="19" applyNumberFormat="1" applyFont="1" applyBorder="1" applyAlignment="1" applyProtection="1">
      <alignment horizontal="center"/>
      <protection locked="0"/>
    </xf>
    <xf numFmtId="0" fontId="8" fillId="3" borderId="9" xfId="19" applyFont="1" applyFill="1" applyBorder="1">
      <alignment/>
      <protection/>
    </xf>
    <xf numFmtId="0" fontId="8" fillId="0" borderId="9" xfId="19" applyFont="1" applyBorder="1">
      <alignment/>
      <protection/>
    </xf>
    <xf numFmtId="0" fontId="8" fillId="0" borderId="5" xfId="19" applyFont="1" applyBorder="1">
      <alignment/>
      <protection/>
    </xf>
    <xf numFmtId="0" fontId="8" fillId="0" borderId="0" xfId="19" applyFont="1">
      <alignment/>
      <protection/>
    </xf>
    <xf numFmtId="1" fontId="8" fillId="0" borderId="0" xfId="19" applyNumberFormat="1" applyFont="1" applyAlignment="1">
      <alignment horizontal="center"/>
      <protection/>
    </xf>
    <xf numFmtId="0" fontId="7" fillId="4" borderId="0" xfId="19" applyFont="1" applyFill="1" applyProtection="1">
      <alignment/>
      <protection locked="0"/>
    </xf>
    <xf numFmtId="0" fontId="7" fillId="0" borderId="0" xfId="19" applyFont="1" applyProtection="1">
      <alignment/>
      <protection locked="0"/>
    </xf>
    <xf numFmtId="0" fontId="8" fillId="0" borderId="11" xfId="19" applyFont="1" applyBorder="1" applyAlignment="1">
      <alignment horizontal="center"/>
      <protection/>
    </xf>
    <xf numFmtId="0" fontId="8" fillId="0" borderId="11" xfId="19" applyFont="1" applyBorder="1">
      <alignment/>
      <protection/>
    </xf>
    <xf numFmtId="49" fontId="8" fillId="0" borderId="0" xfId="19" applyNumberFormat="1" applyFont="1" applyAlignment="1" applyProtection="1" quotePrefix="1">
      <alignment horizontal="center"/>
      <protection locked="0"/>
    </xf>
    <xf numFmtId="49" fontId="8" fillId="0" borderId="12" xfId="19" applyNumberFormat="1" applyFont="1" applyBorder="1" applyAlignment="1" applyProtection="1">
      <alignment horizontal="center"/>
      <protection locked="0"/>
    </xf>
    <xf numFmtId="1" fontId="9" fillId="0" borderId="13" xfId="19" applyNumberFormat="1" applyFont="1" applyBorder="1" applyAlignment="1">
      <alignment horizontal="center"/>
      <protection/>
    </xf>
    <xf numFmtId="0" fontId="8" fillId="0" borderId="11" xfId="0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49" fontId="5" fillId="0" borderId="8" xfId="19" applyNumberFormat="1" applyFont="1" applyBorder="1" applyAlignment="1" applyProtection="1">
      <alignment horizontal="center"/>
      <protection locked="0"/>
    </xf>
    <xf numFmtId="1" fontId="8" fillId="0" borderId="0" xfId="19" applyNumberFormat="1" applyFont="1" applyAlignment="1" applyProtection="1">
      <alignment horizontal="center"/>
      <protection locked="0"/>
    </xf>
    <xf numFmtId="1" fontId="8" fillId="0" borderId="0" xfId="19" applyNumberFormat="1" applyFont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49" fontId="11" fillId="2" borderId="0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/>
      <protection locked="0"/>
    </xf>
    <xf numFmtId="49" fontId="10" fillId="2" borderId="14" xfId="0" applyNumberFormat="1" applyFont="1" applyFill="1" applyBorder="1" applyAlignment="1" applyProtection="1">
      <alignment/>
      <protection locked="0"/>
    </xf>
    <xf numFmtId="0" fontId="10" fillId="2" borderId="15" xfId="0" applyNumberFormat="1" applyFont="1" applyFill="1" applyBorder="1" applyAlignment="1" applyProtection="1">
      <alignment horizontal="center"/>
      <protection/>
    </xf>
    <xf numFmtId="49" fontId="0" fillId="2" borderId="16" xfId="0" applyNumberForma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 quotePrefix="1">
      <alignment horizontal="center"/>
      <protection locked="0"/>
    </xf>
    <xf numFmtId="49" fontId="11" fillId="2" borderId="0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 locked="0"/>
    </xf>
    <xf numFmtId="49" fontId="10" fillId="3" borderId="17" xfId="0" applyNumberFormat="1" applyFont="1" applyFill="1" applyBorder="1" applyAlignment="1" applyProtection="1">
      <alignment horizontal="center"/>
      <protection locked="0"/>
    </xf>
    <xf numFmtId="49" fontId="10" fillId="3" borderId="18" xfId="0" applyNumberFormat="1" applyFon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/>
      <protection locked="0"/>
    </xf>
    <xf numFmtId="2" fontId="0" fillId="2" borderId="18" xfId="0" applyNumberFormat="1" applyFill="1" applyBorder="1" applyAlignment="1" applyProtection="1">
      <alignment/>
      <protection locked="0"/>
    </xf>
    <xf numFmtId="0" fontId="0" fillId="2" borderId="18" xfId="0" applyNumberFormat="1" applyFill="1" applyBorder="1" applyAlignment="1" applyProtection="1">
      <alignment/>
      <protection locked="0"/>
    </xf>
    <xf numFmtId="0" fontId="10" fillId="2" borderId="19" xfId="0" applyNumberFormat="1" applyFont="1" applyFill="1" applyBorder="1" applyAlignment="1" applyProtection="1">
      <alignment/>
      <protection locked="0"/>
    </xf>
    <xf numFmtId="0" fontId="0" fillId="2" borderId="20" xfId="0" applyNumberFormat="1" applyFill="1" applyBorder="1" applyAlignment="1" applyProtection="1">
      <alignment/>
      <protection locked="0"/>
    </xf>
    <xf numFmtId="0" fontId="0" fillId="2" borderId="21" xfId="0" applyNumberFormat="1" applyFill="1" applyBorder="1" applyAlignment="1" applyProtection="1">
      <alignment/>
      <protection locked="0"/>
    </xf>
    <xf numFmtId="0" fontId="0" fillId="2" borderId="15" xfId="0" applyNumberFormat="1" applyFill="1" applyBorder="1" applyAlignment="1" applyProtection="1">
      <alignment/>
      <protection locked="0"/>
    </xf>
    <xf numFmtId="2" fontId="0" fillId="2" borderId="21" xfId="0" applyNumberFormat="1" applyFill="1" applyBorder="1" applyAlignment="1" applyProtection="1">
      <alignment/>
      <protection locked="0"/>
    </xf>
    <xf numFmtId="0" fontId="10" fillId="2" borderId="22" xfId="0" applyNumberFormat="1" applyFont="1" applyFill="1" applyBorder="1" applyAlignment="1" applyProtection="1">
      <alignment/>
      <protection locked="0"/>
    </xf>
    <xf numFmtId="49" fontId="10" fillId="2" borderId="23" xfId="0" applyNumberFormat="1" applyFont="1" applyFill="1" applyBorder="1" applyAlignment="1" applyProtection="1">
      <alignment horizontal="center"/>
      <protection locked="0"/>
    </xf>
    <xf numFmtId="49" fontId="10" fillId="2" borderId="24" xfId="0" applyNumberFormat="1" applyFont="1" applyFill="1" applyBorder="1" applyAlignment="1" applyProtection="1">
      <alignment/>
      <protection/>
    </xf>
    <xf numFmtId="49" fontId="10" fillId="2" borderId="25" xfId="0" applyNumberFormat="1" applyFont="1" applyFill="1" applyBorder="1" applyAlignment="1" applyProtection="1" quotePrefix="1">
      <alignment horizontal="right"/>
      <protection/>
    </xf>
    <xf numFmtId="49" fontId="10" fillId="2" borderId="15" xfId="0" applyNumberFormat="1" applyFont="1" applyFill="1" applyBorder="1" applyAlignment="1" applyProtection="1">
      <alignment/>
      <protection/>
    </xf>
    <xf numFmtId="49" fontId="10" fillId="2" borderId="15" xfId="0" applyNumberFormat="1" applyFon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/>
      <protection locked="0"/>
    </xf>
    <xf numFmtId="2" fontId="0" fillId="2" borderId="15" xfId="0" applyNumberFormat="1" applyFill="1" applyBorder="1" applyAlignment="1" applyProtection="1">
      <alignment/>
      <protection locked="0"/>
    </xf>
    <xf numFmtId="49" fontId="10" fillId="2" borderId="26" xfId="0" applyNumberFormat="1" applyFont="1" applyFill="1" applyBorder="1" applyAlignment="1" applyProtection="1">
      <alignment horizontal="center"/>
      <protection locked="0"/>
    </xf>
    <xf numFmtId="49" fontId="10" fillId="2" borderId="4" xfId="0" applyNumberFormat="1" applyFont="1" applyFill="1" applyBorder="1" applyAlignment="1" applyProtection="1">
      <alignment/>
      <protection/>
    </xf>
    <xf numFmtId="0" fontId="10" fillId="2" borderId="5" xfId="0" applyNumberFormat="1" applyFont="1" applyFill="1" applyBorder="1" applyAlignment="1" applyProtection="1" quotePrefix="1">
      <alignment horizontal="right"/>
      <protection/>
    </xf>
    <xf numFmtId="49" fontId="10" fillId="2" borderId="3" xfId="0" applyNumberFormat="1" applyFont="1" applyFill="1" applyBorder="1" applyAlignment="1" applyProtection="1">
      <alignment/>
      <protection/>
    </xf>
    <xf numFmtId="49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27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/>
      <protection locked="0"/>
    </xf>
    <xf numFmtId="49" fontId="10" fillId="3" borderId="7" xfId="0" applyNumberFormat="1" applyFont="1" applyFill="1" applyBorder="1" applyAlignment="1" applyProtection="1">
      <alignment/>
      <protection locked="0"/>
    </xf>
    <xf numFmtId="0" fontId="10" fillId="3" borderId="15" xfId="0" applyNumberFormat="1" applyFont="1" applyFill="1" applyBorder="1" applyAlignment="1" applyProtection="1">
      <alignment horizontal="center"/>
      <protection/>
    </xf>
    <xf numFmtId="49" fontId="10" fillId="3" borderId="14" xfId="0" applyNumberFormat="1" applyFont="1" applyFill="1" applyBorder="1" applyAlignment="1" applyProtection="1">
      <alignment/>
      <protection locked="0"/>
    </xf>
    <xf numFmtId="49" fontId="10" fillId="3" borderId="28" xfId="0" applyNumberFormat="1" applyFont="1" applyFill="1" applyBorder="1" applyAlignment="1" applyProtection="1">
      <alignment horizontal="center"/>
      <protection locked="0"/>
    </xf>
    <xf numFmtId="49" fontId="10" fillId="3" borderId="29" xfId="0" applyNumberFormat="1" applyFont="1" applyFill="1" applyBorder="1" applyAlignment="1" applyProtection="1">
      <alignment/>
      <protection/>
    </xf>
    <xf numFmtId="49" fontId="10" fillId="3" borderId="20" xfId="0" applyNumberFormat="1" applyFont="1" applyFill="1" applyBorder="1" applyAlignment="1" applyProtection="1" quotePrefix="1">
      <alignment horizontal="right"/>
      <protection/>
    </xf>
    <xf numFmtId="49" fontId="10" fillId="3" borderId="21" xfId="0" applyNumberFormat="1" applyFont="1" applyFill="1" applyBorder="1" applyAlignment="1" applyProtection="1">
      <alignment/>
      <protection/>
    </xf>
    <xf numFmtId="49" fontId="10" fillId="3" borderId="21" xfId="0" applyNumberFormat="1" applyFont="1" applyFill="1" applyBorder="1" applyAlignment="1" applyProtection="1">
      <alignment horizontal="center"/>
      <protection locked="0"/>
    </xf>
    <xf numFmtId="49" fontId="10" fillId="3" borderId="23" xfId="0" applyNumberFormat="1" applyFont="1" applyFill="1" applyBorder="1" applyAlignment="1" applyProtection="1">
      <alignment horizontal="center"/>
      <protection locked="0"/>
    </xf>
    <xf numFmtId="49" fontId="10" fillId="3" borderId="24" xfId="0" applyNumberFormat="1" applyFont="1" applyFill="1" applyBorder="1" applyAlignment="1" applyProtection="1">
      <alignment/>
      <protection/>
    </xf>
    <xf numFmtId="49" fontId="10" fillId="3" borderId="25" xfId="0" applyNumberFormat="1" applyFont="1" applyFill="1" applyBorder="1" applyAlignment="1" applyProtection="1" quotePrefix="1">
      <alignment horizontal="right"/>
      <protection/>
    </xf>
    <xf numFmtId="49" fontId="10" fillId="3" borderId="15" xfId="0" applyNumberFormat="1" applyFont="1" applyFill="1" applyBorder="1" applyAlignment="1" applyProtection="1">
      <alignment/>
      <protection/>
    </xf>
    <xf numFmtId="49" fontId="10" fillId="3" borderId="15" xfId="0" applyNumberFormat="1" applyFont="1" applyFill="1" applyBorder="1" applyAlignment="1" applyProtection="1">
      <alignment horizontal="center"/>
      <protection locked="0"/>
    </xf>
    <xf numFmtId="49" fontId="10" fillId="3" borderId="24" xfId="0" applyNumberFormat="1" applyFont="1" applyFill="1" applyBorder="1" applyAlignment="1" applyProtection="1">
      <alignment/>
      <protection locked="0"/>
    </xf>
    <xf numFmtId="49" fontId="10" fillId="3" borderId="25" xfId="0" applyNumberFormat="1" applyFont="1" applyFill="1" applyBorder="1" applyAlignment="1" applyProtection="1" quotePrefix="1">
      <alignment horizontal="right"/>
      <protection locked="0"/>
    </xf>
    <xf numFmtId="49" fontId="10" fillId="3" borderId="15" xfId="0" applyNumberFormat="1" applyFont="1" applyFill="1" applyBorder="1" applyAlignment="1" applyProtection="1">
      <alignment/>
      <protection locked="0"/>
    </xf>
    <xf numFmtId="0" fontId="12" fillId="0" borderId="0" xfId="19" applyFont="1" applyAlignment="1">
      <alignment horizontal="left"/>
      <protection/>
    </xf>
    <xf numFmtId="0" fontId="4" fillId="4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4" fontId="4" fillId="4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0" fillId="3" borderId="24" xfId="0" applyNumberFormat="1" applyFont="1" applyFill="1" applyBorder="1" applyAlignment="1" applyProtection="1">
      <alignment horizontal="center"/>
      <protection/>
    </xf>
    <xf numFmtId="0" fontId="0" fillId="3" borderId="30" xfId="0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4" fillId="2" borderId="32" xfId="0" applyNumberFormat="1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 horizontal="center"/>
      <protection/>
    </xf>
    <xf numFmtId="49" fontId="10" fillId="2" borderId="7" xfId="0" applyNumberFormat="1" applyFont="1" applyFill="1" applyBorder="1" applyAlignment="1" applyProtection="1">
      <alignment/>
      <protection locked="0"/>
    </xf>
    <xf numFmtId="0" fontId="10" fillId="2" borderId="24" xfId="0" applyNumberFormat="1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0" fontId="10" fillId="3" borderId="29" xfId="0" applyNumberFormat="1" applyFont="1" applyFill="1" applyBorder="1" applyAlignment="1" applyProtection="1">
      <alignment horizontal="center"/>
      <protection/>
    </xf>
    <xf numFmtId="0" fontId="0" fillId="3" borderId="34" xfId="0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/>
      <protection locked="0"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49" fontId="10" fillId="2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49" fontId="10" fillId="3" borderId="14" xfId="0" applyNumberFormat="1" applyFont="1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3" borderId="25" xfId="0" applyFill="1" applyBorder="1" applyAlignment="1">
      <alignment/>
    </xf>
    <xf numFmtId="0" fontId="10" fillId="3" borderId="11" xfId="0" applyNumberFormat="1" applyFont="1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4" fillId="2" borderId="0" xfId="0" applyNumberFormat="1" applyFont="1" applyFill="1" applyBorder="1" applyAlignment="1" applyProtection="1" quotePrefix="1">
      <alignment/>
      <protection locked="0"/>
    </xf>
    <xf numFmtId="49" fontId="10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5" fillId="2" borderId="0" xfId="0" applyNumberFormat="1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14" fontId="10" fillId="2" borderId="7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0" fillId="3" borderId="34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Followed Hyperlink" xfId="15"/>
    <cellStyle name="Comma" xfId="16"/>
    <cellStyle name="Hyperlink" xfId="17"/>
    <cellStyle name="Normaali_Mj-12" xfId="18"/>
    <cellStyle name="Normaali_Mj-17joukkue98" xfId="19"/>
    <cellStyle name="Pilkku_Mj-10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"/>
  <dimension ref="A1:F255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2" width="16.421875" style="1" customWidth="1"/>
    <col min="3" max="3" width="12.140625" style="1" customWidth="1"/>
    <col min="4" max="4" width="12.57421875" style="1" customWidth="1"/>
    <col min="5" max="5" width="12.00390625" style="1" customWidth="1"/>
    <col min="6" max="6" width="10.28125" style="1" customWidth="1"/>
    <col min="7" max="16384" width="9.140625" style="1" customWidth="1"/>
  </cols>
  <sheetData>
    <row r="1" spans="2:4" ht="15.75">
      <c r="B1" s="2" t="s">
        <v>0</v>
      </c>
      <c r="C1" s="111"/>
      <c r="D1" s="111"/>
    </row>
    <row r="2" spans="2:4" ht="15.75">
      <c r="B2" s="3"/>
      <c r="C2" s="112"/>
      <c r="D2" s="112"/>
    </row>
    <row r="3" spans="2:4" ht="15.75">
      <c r="B3" s="3" t="s">
        <v>2</v>
      </c>
      <c r="C3" s="113"/>
      <c r="D3" s="113"/>
    </row>
    <row r="4" spans="2:4" ht="18">
      <c r="B4" s="4"/>
      <c r="C4" s="5"/>
      <c r="D4" s="5"/>
    </row>
    <row r="5" spans="1:6" ht="16.5" thickBo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5</v>
      </c>
    </row>
    <row r="6" spans="1:6" ht="12.75">
      <c r="A6" s="1">
        <v>1</v>
      </c>
      <c r="B6" s="1" t="e">
        <f aca="true" t="shared" si="0" ref="B6:B69">CONCATENATE(E6," ",D6)</f>
        <v>#REF!</v>
      </c>
      <c r="C6" s="1" t="e">
        <f aca="true" t="shared" si="1" ref="C6:C69">IF(F6="","",F6)</f>
        <v>#REF!</v>
      </c>
      <c r="D6" s="8" t="e">
        <f>+#REF!</f>
        <v>#REF!</v>
      </c>
      <c r="E6" s="8" t="e">
        <f>+#REF!</f>
        <v>#REF!</v>
      </c>
      <c r="F6" s="8" t="e">
        <f>+#REF!</f>
        <v>#REF!</v>
      </c>
    </row>
    <row r="7" spans="1:6" ht="12.75">
      <c r="A7" s="1">
        <v>2</v>
      </c>
      <c r="B7" s="1" t="e">
        <f t="shared" si="0"/>
        <v>#REF!</v>
      </c>
      <c r="C7" s="1" t="e">
        <f t="shared" si="1"/>
        <v>#REF!</v>
      </c>
      <c r="D7" s="8" t="e">
        <f>+#REF!</f>
        <v>#REF!</v>
      </c>
      <c r="E7" s="8" t="e">
        <f>+#REF!</f>
        <v>#REF!</v>
      </c>
      <c r="F7" s="8" t="e">
        <f>+#REF!</f>
        <v>#REF!</v>
      </c>
    </row>
    <row r="8" spans="1:6" ht="12.75">
      <c r="A8" s="1">
        <v>3</v>
      </c>
      <c r="B8" s="1" t="e">
        <f t="shared" si="0"/>
        <v>#REF!</v>
      </c>
      <c r="C8" s="1" t="e">
        <f t="shared" si="1"/>
        <v>#REF!</v>
      </c>
      <c r="D8" s="8" t="e">
        <f>+#REF!</f>
        <v>#REF!</v>
      </c>
      <c r="E8" s="8" t="e">
        <f>+#REF!</f>
        <v>#REF!</v>
      </c>
      <c r="F8" s="8" t="e">
        <f>+#REF!</f>
        <v>#REF!</v>
      </c>
    </row>
    <row r="9" spans="1:6" ht="12.75">
      <c r="A9" s="1">
        <v>4</v>
      </c>
      <c r="B9" s="1" t="e">
        <f t="shared" si="0"/>
        <v>#REF!</v>
      </c>
      <c r="C9" s="1" t="e">
        <f t="shared" si="1"/>
        <v>#REF!</v>
      </c>
      <c r="D9" s="8" t="e">
        <f>+#REF!</f>
        <v>#REF!</v>
      </c>
      <c r="E9" s="8" t="e">
        <f>+#REF!</f>
        <v>#REF!</v>
      </c>
      <c r="F9" s="8" t="e">
        <f>+#REF!</f>
        <v>#REF!</v>
      </c>
    </row>
    <row r="10" spans="1:6" ht="12.75">
      <c r="A10" s="1">
        <v>5</v>
      </c>
      <c r="B10" s="1" t="e">
        <f t="shared" si="0"/>
        <v>#REF!</v>
      </c>
      <c r="C10" s="1" t="e">
        <f t="shared" si="1"/>
        <v>#REF!</v>
      </c>
      <c r="D10" s="8" t="e">
        <f>+#REF!</f>
        <v>#REF!</v>
      </c>
      <c r="E10" s="8" t="e">
        <f>+#REF!</f>
        <v>#REF!</v>
      </c>
      <c r="F10" s="8" t="e">
        <f>+#REF!</f>
        <v>#REF!</v>
      </c>
    </row>
    <row r="11" spans="1:6" ht="12.75">
      <c r="A11" s="1">
        <v>6</v>
      </c>
      <c r="B11" s="1" t="e">
        <f t="shared" si="0"/>
        <v>#REF!</v>
      </c>
      <c r="C11" s="1" t="e">
        <f t="shared" si="1"/>
        <v>#REF!</v>
      </c>
      <c r="D11" s="8" t="e">
        <f>+#REF!</f>
        <v>#REF!</v>
      </c>
      <c r="E11" s="8" t="e">
        <f>+#REF!</f>
        <v>#REF!</v>
      </c>
      <c r="F11" s="8" t="e">
        <f>+#REF!</f>
        <v>#REF!</v>
      </c>
    </row>
    <row r="12" spans="1:6" ht="12.75">
      <c r="A12" s="1">
        <v>7</v>
      </c>
      <c r="B12" s="1" t="e">
        <f t="shared" si="0"/>
        <v>#REF!</v>
      </c>
      <c r="C12" s="1" t="e">
        <f t="shared" si="1"/>
        <v>#REF!</v>
      </c>
      <c r="D12" s="8" t="e">
        <f>+#REF!</f>
        <v>#REF!</v>
      </c>
      <c r="E12" s="8" t="e">
        <f>+#REF!</f>
        <v>#REF!</v>
      </c>
      <c r="F12" s="8" t="e">
        <f>+#REF!</f>
        <v>#REF!</v>
      </c>
    </row>
    <row r="13" spans="1:6" ht="12.75">
      <c r="A13" s="1">
        <v>8</v>
      </c>
      <c r="B13" s="1" t="e">
        <f t="shared" si="0"/>
        <v>#REF!</v>
      </c>
      <c r="C13" s="1" t="e">
        <f t="shared" si="1"/>
        <v>#REF!</v>
      </c>
      <c r="D13" s="8" t="e">
        <f>+#REF!</f>
        <v>#REF!</v>
      </c>
      <c r="E13" s="8" t="e">
        <f>+#REF!</f>
        <v>#REF!</v>
      </c>
      <c r="F13" s="8" t="e">
        <f>+#REF!</f>
        <v>#REF!</v>
      </c>
    </row>
    <row r="14" spans="1:6" ht="12.75">
      <c r="A14" s="1">
        <v>9</v>
      </c>
      <c r="B14" s="1" t="e">
        <f t="shared" si="0"/>
        <v>#REF!</v>
      </c>
      <c r="C14" s="1" t="e">
        <f t="shared" si="1"/>
        <v>#REF!</v>
      </c>
      <c r="D14" s="8" t="e">
        <f>+#REF!</f>
        <v>#REF!</v>
      </c>
      <c r="E14" s="8" t="e">
        <f>+#REF!</f>
        <v>#REF!</v>
      </c>
      <c r="F14" s="8" t="e">
        <f>+#REF!</f>
        <v>#REF!</v>
      </c>
    </row>
    <row r="15" spans="1:6" ht="12.75">
      <c r="A15" s="1">
        <v>10</v>
      </c>
      <c r="B15" s="1" t="e">
        <f t="shared" si="0"/>
        <v>#REF!</v>
      </c>
      <c r="C15" s="1" t="e">
        <f t="shared" si="1"/>
        <v>#REF!</v>
      </c>
      <c r="D15" s="8" t="e">
        <f>+#REF!</f>
        <v>#REF!</v>
      </c>
      <c r="E15" s="8" t="e">
        <f>+#REF!</f>
        <v>#REF!</v>
      </c>
      <c r="F15" s="8" t="e">
        <f>+#REF!</f>
        <v>#REF!</v>
      </c>
    </row>
    <row r="16" spans="1:6" ht="12.75">
      <c r="A16" s="1">
        <v>11</v>
      </c>
      <c r="B16" s="1" t="e">
        <f t="shared" si="0"/>
        <v>#REF!</v>
      </c>
      <c r="C16" s="1" t="e">
        <f t="shared" si="1"/>
        <v>#REF!</v>
      </c>
      <c r="D16" s="8" t="e">
        <f>+#REF!</f>
        <v>#REF!</v>
      </c>
      <c r="E16" s="8" t="e">
        <f>+#REF!</f>
        <v>#REF!</v>
      </c>
      <c r="F16" s="8" t="e">
        <f>+#REF!</f>
        <v>#REF!</v>
      </c>
    </row>
    <row r="17" spans="1:6" ht="12.75">
      <c r="A17" s="1">
        <v>12</v>
      </c>
      <c r="B17" s="1" t="e">
        <f t="shared" si="0"/>
        <v>#REF!</v>
      </c>
      <c r="C17" s="1" t="e">
        <f t="shared" si="1"/>
        <v>#REF!</v>
      </c>
      <c r="D17" s="8" t="e">
        <f>+#REF!</f>
        <v>#REF!</v>
      </c>
      <c r="E17" s="8" t="e">
        <f>+#REF!</f>
        <v>#REF!</v>
      </c>
      <c r="F17" s="8" t="e">
        <f>+#REF!</f>
        <v>#REF!</v>
      </c>
    </row>
    <row r="18" spans="1:6" ht="12.75">
      <c r="A18" s="1">
        <v>13</v>
      </c>
      <c r="B18" s="1" t="e">
        <f t="shared" si="0"/>
        <v>#REF!</v>
      </c>
      <c r="C18" s="1" t="e">
        <f t="shared" si="1"/>
        <v>#REF!</v>
      </c>
      <c r="D18" s="8" t="e">
        <f>+#REF!</f>
        <v>#REF!</v>
      </c>
      <c r="E18" s="8" t="e">
        <f>+#REF!</f>
        <v>#REF!</v>
      </c>
      <c r="F18" s="8" t="e">
        <f>+#REF!</f>
        <v>#REF!</v>
      </c>
    </row>
    <row r="19" spans="1:6" ht="12.75">
      <c r="A19" s="1">
        <v>14</v>
      </c>
      <c r="B19" s="1" t="e">
        <f t="shared" si="0"/>
        <v>#REF!</v>
      </c>
      <c r="C19" s="1" t="e">
        <f t="shared" si="1"/>
        <v>#REF!</v>
      </c>
      <c r="D19" s="8" t="e">
        <f>+#REF!</f>
        <v>#REF!</v>
      </c>
      <c r="E19" s="8" t="e">
        <f>+#REF!</f>
        <v>#REF!</v>
      </c>
      <c r="F19" s="8" t="e">
        <f>+#REF!</f>
        <v>#REF!</v>
      </c>
    </row>
    <row r="20" spans="1:6" ht="12.75">
      <c r="A20" s="1">
        <v>15</v>
      </c>
      <c r="B20" s="1" t="e">
        <f t="shared" si="0"/>
        <v>#REF!</v>
      </c>
      <c r="C20" s="1" t="e">
        <f t="shared" si="1"/>
        <v>#REF!</v>
      </c>
      <c r="D20" s="8" t="e">
        <f>+#REF!</f>
        <v>#REF!</v>
      </c>
      <c r="E20" s="8" t="e">
        <f>+#REF!</f>
        <v>#REF!</v>
      </c>
      <c r="F20" s="8" t="e">
        <f>+#REF!</f>
        <v>#REF!</v>
      </c>
    </row>
    <row r="21" spans="1:6" ht="12.75">
      <c r="A21" s="1">
        <v>16</v>
      </c>
      <c r="B21" s="1" t="e">
        <f t="shared" si="0"/>
        <v>#REF!</v>
      </c>
      <c r="C21" s="1" t="e">
        <f t="shared" si="1"/>
        <v>#REF!</v>
      </c>
      <c r="D21" s="8" t="e">
        <f>+#REF!</f>
        <v>#REF!</v>
      </c>
      <c r="E21" s="8" t="e">
        <f>+#REF!</f>
        <v>#REF!</v>
      </c>
      <c r="F21" s="8" t="e">
        <f>+#REF!</f>
        <v>#REF!</v>
      </c>
    </row>
    <row r="22" spans="1:6" ht="12.75">
      <c r="A22" s="1">
        <v>17</v>
      </c>
      <c r="B22" s="1" t="e">
        <f t="shared" si="0"/>
        <v>#REF!</v>
      </c>
      <c r="C22" s="1" t="e">
        <f t="shared" si="1"/>
        <v>#REF!</v>
      </c>
      <c r="D22" s="8" t="e">
        <f>+#REF!</f>
        <v>#REF!</v>
      </c>
      <c r="E22" s="8" t="e">
        <f>+#REF!</f>
        <v>#REF!</v>
      </c>
      <c r="F22" s="8" t="e">
        <f>+#REF!</f>
        <v>#REF!</v>
      </c>
    </row>
    <row r="23" spans="1:6" ht="12.75">
      <c r="A23" s="1">
        <v>18</v>
      </c>
      <c r="B23" s="1" t="e">
        <f t="shared" si="0"/>
        <v>#REF!</v>
      </c>
      <c r="C23" s="1" t="e">
        <f t="shared" si="1"/>
        <v>#REF!</v>
      </c>
      <c r="D23" s="8" t="e">
        <f>+#REF!</f>
        <v>#REF!</v>
      </c>
      <c r="E23" s="8" t="e">
        <f>+#REF!</f>
        <v>#REF!</v>
      </c>
      <c r="F23" s="8" t="e">
        <f>+#REF!</f>
        <v>#REF!</v>
      </c>
    </row>
    <row r="24" spans="1:6" ht="12.75">
      <c r="A24" s="1">
        <v>19</v>
      </c>
      <c r="B24" s="1" t="e">
        <f t="shared" si="0"/>
        <v>#REF!</v>
      </c>
      <c r="C24" s="1" t="e">
        <f t="shared" si="1"/>
        <v>#REF!</v>
      </c>
      <c r="D24" s="8" t="e">
        <f>+#REF!</f>
        <v>#REF!</v>
      </c>
      <c r="E24" s="8" t="e">
        <f>+#REF!</f>
        <v>#REF!</v>
      </c>
      <c r="F24" s="8" t="e">
        <f>+#REF!</f>
        <v>#REF!</v>
      </c>
    </row>
    <row r="25" spans="1:6" ht="12.75">
      <c r="A25" s="1">
        <v>20</v>
      </c>
      <c r="B25" s="1" t="e">
        <f t="shared" si="0"/>
        <v>#REF!</v>
      </c>
      <c r="C25" s="1" t="e">
        <f t="shared" si="1"/>
        <v>#REF!</v>
      </c>
      <c r="D25" s="8" t="e">
        <f>+#REF!</f>
        <v>#REF!</v>
      </c>
      <c r="E25" s="8" t="e">
        <f>+#REF!</f>
        <v>#REF!</v>
      </c>
      <c r="F25" s="8" t="e">
        <f>+#REF!</f>
        <v>#REF!</v>
      </c>
    </row>
    <row r="26" spans="1:6" ht="12.75">
      <c r="A26" s="1">
        <v>21</v>
      </c>
      <c r="B26" s="1" t="e">
        <f t="shared" si="0"/>
        <v>#REF!</v>
      </c>
      <c r="C26" s="1" t="e">
        <f t="shared" si="1"/>
        <v>#REF!</v>
      </c>
      <c r="D26" s="8" t="e">
        <f>+#REF!</f>
        <v>#REF!</v>
      </c>
      <c r="E26" s="8" t="e">
        <f>+#REF!</f>
        <v>#REF!</v>
      </c>
      <c r="F26" s="8" t="e">
        <f>+#REF!</f>
        <v>#REF!</v>
      </c>
    </row>
    <row r="27" spans="1:6" ht="12.75">
      <c r="A27" s="1">
        <v>22</v>
      </c>
      <c r="B27" s="1" t="e">
        <f t="shared" si="0"/>
        <v>#REF!</v>
      </c>
      <c r="C27" s="1" t="e">
        <f t="shared" si="1"/>
        <v>#REF!</v>
      </c>
      <c r="D27" s="8" t="e">
        <f>+#REF!</f>
        <v>#REF!</v>
      </c>
      <c r="E27" s="8" t="e">
        <f>+#REF!</f>
        <v>#REF!</v>
      </c>
      <c r="F27" s="8" t="e">
        <f>+#REF!</f>
        <v>#REF!</v>
      </c>
    </row>
    <row r="28" spans="1:6" ht="12.75">
      <c r="A28" s="1">
        <v>23</v>
      </c>
      <c r="B28" s="1" t="e">
        <f t="shared" si="0"/>
        <v>#REF!</v>
      </c>
      <c r="C28" s="1" t="e">
        <f t="shared" si="1"/>
        <v>#REF!</v>
      </c>
      <c r="D28" s="8" t="e">
        <f>+#REF!</f>
        <v>#REF!</v>
      </c>
      <c r="E28" s="8" t="e">
        <f>+#REF!</f>
        <v>#REF!</v>
      </c>
      <c r="F28" s="8" t="e">
        <f>+#REF!</f>
        <v>#REF!</v>
      </c>
    </row>
    <row r="29" spans="1:6" ht="12.75">
      <c r="A29" s="1">
        <v>24</v>
      </c>
      <c r="B29" s="1" t="e">
        <f t="shared" si="0"/>
        <v>#REF!</v>
      </c>
      <c r="C29" s="1" t="e">
        <f t="shared" si="1"/>
        <v>#REF!</v>
      </c>
      <c r="D29" s="8" t="e">
        <f>+#REF!</f>
        <v>#REF!</v>
      </c>
      <c r="E29" s="8" t="e">
        <f>+#REF!</f>
        <v>#REF!</v>
      </c>
      <c r="F29" s="8" t="e">
        <f>+#REF!</f>
        <v>#REF!</v>
      </c>
    </row>
    <row r="30" spans="1:6" ht="12.75">
      <c r="A30" s="1">
        <v>25</v>
      </c>
      <c r="B30" s="1" t="e">
        <f t="shared" si="0"/>
        <v>#REF!</v>
      </c>
      <c r="C30" s="1" t="e">
        <f t="shared" si="1"/>
        <v>#REF!</v>
      </c>
      <c r="D30" s="8" t="e">
        <f>+#REF!</f>
        <v>#REF!</v>
      </c>
      <c r="E30" s="8" t="e">
        <f>+#REF!</f>
        <v>#REF!</v>
      </c>
      <c r="F30" s="8" t="e">
        <f>+#REF!</f>
        <v>#REF!</v>
      </c>
    </row>
    <row r="31" spans="1:6" ht="12.75">
      <c r="A31" s="1">
        <v>26</v>
      </c>
      <c r="B31" s="1" t="e">
        <f t="shared" si="0"/>
        <v>#REF!</v>
      </c>
      <c r="C31" s="1" t="e">
        <f t="shared" si="1"/>
        <v>#REF!</v>
      </c>
      <c r="D31" s="8" t="e">
        <f>+#REF!</f>
        <v>#REF!</v>
      </c>
      <c r="E31" s="8" t="e">
        <f>+#REF!</f>
        <v>#REF!</v>
      </c>
      <c r="F31" s="8" t="e">
        <f>+#REF!</f>
        <v>#REF!</v>
      </c>
    </row>
    <row r="32" spans="1:6" ht="12.75">
      <c r="A32" s="1">
        <v>27</v>
      </c>
      <c r="B32" s="1" t="e">
        <f t="shared" si="0"/>
        <v>#REF!</v>
      </c>
      <c r="C32" s="1" t="e">
        <f t="shared" si="1"/>
        <v>#REF!</v>
      </c>
      <c r="D32" s="8" t="e">
        <f>+#REF!</f>
        <v>#REF!</v>
      </c>
      <c r="E32" s="8" t="e">
        <f>+#REF!</f>
        <v>#REF!</v>
      </c>
      <c r="F32" s="8" t="e">
        <f>+#REF!</f>
        <v>#REF!</v>
      </c>
    </row>
    <row r="33" spans="1:6" ht="12.75">
      <c r="A33" s="1">
        <v>28</v>
      </c>
      <c r="B33" s="1" t="e">
        <f t="shared" si="0"/>
        <v>#REF!</v>
      </c>
      <c r="C33" s="1" t="e">
        <f t="shared" si="1"/>
        <v>#REF!</v>
      </c>
      <c r="D33" s="8" t="e">
        <f>+#REF!</f>
        <v>#REF!</v>
      </c>
      <c r="E33" s="8" t="e">
        <f>+#REF!</f>
        <v>#REF!</v>
      </c>
      <c r="F33" s="8" t="e">
        <f>+#REF!</f>
        <v>#REF!</v>
      </c>
    </row>
    <row r="34" spans="1:6" ht="12.75">
      <c r="A34" s="1">
        <v>29</v>
      </c>
      <c r="B34" s="1" t="e">
        <f t="shared" si="0"/>
        <v>#REF!</v>
      </c>
      <c r="C34" s="1" t="e">
        <f t="shared" si="1"/>
        <v>#REF!</v>
      </c>
      <c r="D34" s="8" t="e">
        <f>+#REF!</f>
        <v>#REF!</v>
      </c>
      <c r="E34" s="8" t="e">
        <f>+#REF!</f>
        <v>#REF!</v>
      </c>
      <c r="F34" s="8" t="e">
        <f>+#REF!</f>
        <v>#REF!</v>
      </c>
    </row>
    <row r="35" spans="1:6" ht="12.75">
      <c r="A35" s="1">
        <v>30</v>
      </c>
      <c r="B35" s="1" t="e">
        <f t="shared" si="0"/>
        <v>#REF!</v>
      </c>
      <c r="C35" s="1" t="e">
        <f t="shared" si="1"/>
        <v>#REF!</v>
      </c>
      <c r="D35" s="8" t="e">
        <f>+#REF!</f>
        <v>#REF!</v>
      </c>
      <c r="E35" s="8" t="e">
        <f>+#REF!</f>
        <v>#REF!</v>
      </c>
      <c r="F35" s="8" t="e">
        <f>+#REF!</f>
        <v>#REF!</v>
      </c>
    </row>
    <row r="36" spans="1:6" ht="12.75">
      <c r="A36" s="1">
        <v>31</v>
      </c>
      <c r="B36" s="1" t="e">
        <f t="shared" si="0"/>
        <v>#REF!</v>
      </c>
      <c r="C36" s="1" t="e">
        <f t="shared" si="1"/>
        <v>#REF!</v>
      </c>
      <c r="D36" s="8" t="e">
        <f>+#REF!</f>
        <v>#REF!</v>
      </c>
      <c r="E36" s="8" t="e">
        <f>+#REF!</f>
        <v>#REF!</v>
      </c>
      <c r="F36" s="8" t="e">
        <f>+#REF!</f>
        <v>#REF!</v>
      </c>
    </row>
    <row r="37" spans="1:6" ht="12.75">
      <c r="A37" s="1">
        <v>32</v>
      </c>
      <c r="B37" s="1" t="e">
        <f t="shared" si="0"/>
        <v>#REF!</v>
      </c>
      <c r="C37" s="1" t="e">
        <f t="shared" si="1"/>
        <v>#REF!</v>
      </c>
      <c r="D37" s="8" t="e">
        <f>+#REF!</f>
        <v>#REF!</v>
      </c>
      <c r="E37" s="8" t="e">
        <f>+#REF!</f>
        <v>#REF!</v>
      </c>
      <c r="F37" s="8" t="e">
        <f>+#REF!</f>
        <v>#REF!</v>
      </c>
    </row>
    <row r="38" spans="1:6" ht="12.75">
      <c r="A38" s="1">
        <v>33</v>
      </c>
      <c r="B38" s="1" t="e">
        <f t="shared" si="0"/>
        <v>#REF!</v>
      </c>
      <c r="C38" s="1" t="e">
        <f t="shared" si="1"/>
        <v>#REF!</v>
      </c>
      <c r="D38" s="8" t="e">
        <f>+#REF!</f>
        <v>#REF!</v>
      </c>
      <c r="E38" s="8" t="e">
        <f>+#REF!</f>
        <v>#REF!</v>
      </c>
      <c r="F38" s="8" t="e">
        <f>+#REF!</f>
        <v>#REF!</v>
      </c>
    </row>
    <row r="39" spans="1:6" ht="12.75">
      <c r="A39" s="1">
        <v>34</v>
      </c>
      <c r="B39" s="1" t="e">
        <f t="shared" si="0"/>
        <v>#REF!</v>
      </c>
      <c r="C39" s="1" t="e">
        <f t="shared" si="1"/>
        <v>#REF!</v>
      </c>
      <c r="D39" s="8" t="e">
        <f>+#REF!</f>
        <v>#REF!</v>
      </c>
      <c r="E39" s="8" t="e">
        <f>+#REF!</f>
        <v>#REF!</v>
      </c>
      <c r="F39" s="8" t="e">
        <f>+#REF!</f>
        <v>#REF!</v>
      </c>
    </row>
    <row r="40" spans="1:6" ht="12.75">
      <c r="A40" s="1">
        <v>35</v>
      </c>
      <c r="B40" s="1" t="e">
        <f t="shared" si="0"/>
        <v>#REF!</v>
      </c>
      <c r="C40" s="1" t="e">
        <f t="shared" si="1"/>
        <v>#REF!</v>
      </c>
      <c r="D40" s="8" t="e">
        <f>+#REF!</f>
        <v>#REF!</v>
      </c>
      <c r="E40" s="8" t="e">
        <f>+#REF!</f>
        <v>#REF!</v>
      </c>
      <c r="F40" s="8" t="e">
        <f>+#REF!</f>
        <v>#REF!</v>
      </c>
    </row>
    <row r="41" spans="1:6" ht="12.75">
      <c r="A41" s="1">
        <v>36</v>
      </c>
      <c r="B41" s="1" t="e">
        <f t="shared" si="0"/>
        <v>#REF!</v>
      </c>
      <c r="C41" s="1" t="e">
        <f t="shared" si="1"/>
        <v>#REF!</v>
      </c>
      <c r="D41" s="8" t="e">
        <f>+#REF!</f>
        <v>#REF!</v>
      </c>
      <c r="E41" s="8" t="e">
        <f>+#REF!</f>
        <v>#REF!</v>
      </c>
      <c r="F41" s="8" t="e">
        <f>+#REF!</f>
        <v>#REF!</v>
      </c>
    </row>
    <row r="42" spans="1:6" ht="12.75">
      <c r="A42" s="1">
        <v>37</v>
      </c>
      <c r="B42" s="1" t="e">
        <f t="shared" si="0"/>
        <v>#REF!</v>
      </c>
      <c r="C42" s="1" t="e">
        <f t="shared" si="1"/>
        <v>#REF!</v>
      </c>
      <c r="D42" s="8" t="e">
        <f>+#REF!</f>
        <v>#REF!</v>
      </c>
      <c r="E42" s="8" t="e">
        <f>+#REF!</f>
        <v>#REF!</v>
      </c>
      <c r="F42" s="8" t="e">
        <f>+#REF!</f>
        <v>#REF!</v>
      </c>
    </row>
    <row r="43" spans="1:6" ht="12.75">
      <c r="A43" s="1">
        <v>38</v>
      </c>
      <c r="B43" s="1" t="e">
        <f t="shared" si="0"/>
        <v>#REF!</v>
      </c>
      <c r="C43" s="1" t="e">
        <f t="shared" si="1"/>
        <v>#REF!</v>
      </c>
      <c r="D43" s="8" t="e">
        <f>+#REF!</f>
        <v>#REF!</v>
      </c>
      <c r="E43" s="8" t="e">
        <f>+#REF!</f>
        <v>#REF!</v>
      </c>
      <c r="F43" s="8" t="e">
        <f>+#REF!</f>
        <v>#REF!</v>
      </c>
    </row>
    <row r="44" spans="1:6" ht="12.75">
      <c r="A44" s="1">
        <v>39</v>
      </c>
      <c r="B44" s="1" t="e">
        <f t="shared" si="0"/>
        <v>#REF!</v>
      </c>
      <c r="C44" s="1" t="e">
        <f t="shared" si="1"/>
        <v>#REF!</v>
      </c>
      <c r="D44" s="8" t="e">
        <f>+#REF!</f>
        <v>#REF!</v>
      </c>
      <c r="E44" s="8" t="e">
        <f>+#REF!</f>
        <v>#REF!</v>
      </c>
      <c r="F44" s="8" t="e">
        <f>+#REF!</f>
        <v>#REF!</v>
      </c>
    </row>
    <row r="45" spans="1:6" ht="12.75">
      <c r="A45" s="1">
        <v>40</v>
      </c>
      <c r="B45" s="1" t="e">
        <f t="shared" si="0"/>
        <v>#REF!</v>
      </c>
      <c r="C45" s="1" t="e">
        <f t="shared" si="1"/>
        <v>#REF!</v>
      </c>
      <c r="D45" s="8" t="e">
        <f>+#REF!</f>
        <v>#REF!</v>
      </c>
      <c r="E45" s="8" t="e">
        <f>+#REF!</f>
        <v>#REF!</v>
      </c>
      <c r="F45" s="8" t="e">
        <f>+#REF!</f>
        <v>#REF!</v>
      </c>
    </row>
    <row r="46" spans="1:6" ht="12.75">
      <c r="A46" s="1">
        <v>41</v>
      </c>
      <c r="B46" s="1" t="e">
        <f t="shared" si="0"/>
        <v>#REF!</v>
      </c>
      <c r="C46" s="1" t="e">
        <f t="shared" si="1"/>
        <v>#REF!</v>
      </c>
      <c r="D46" s="8" t="e">
        <f>+#REF!</f>
        <v>#REF!</v>
      </c>
      <c r="E46" s="8" t="e">
        <f>+#REF!</f>
        <v>#REF!</v>
      </c>
      <c r="F46" s="8" t="e">
        <f>+#REF!</f>
        <v>#REF!</v>
      </c>
    </row>
    <row r="47" spans="1:6" ht="12.75">
      <c r="A47" s="1">
        <v>42</v>
      </c>
      <c r="B47" s="1" t="e">
        <f t="shared" si="0"/>
        <v>#REF!</v>
      </c>
      <c r="C47" s="1" t="e">
        <f t="shared" si="1"/>
        <v>#REF!</v>
      </c>
      <c r="D47" s="8" t="e">
        <f>+#REF!</f>
        <v>#REF!</v>
      </c>
      <c r="E47" s="8" t="e">
        <f>+#REF!</f>
        <v>#REF!</v>
      </c>
      <c r="F47" s="8" t="e">
        <f>+#REF!</f>
        <v>#REF!</v>
      </c>
    </row>
    <row r="48" spans="1:6" ht="12.75">
      <c r="A48" s="1">
        <v>43</v>
      </c>
      <c r="B48" s="1" t="e">
        <f t="shared" si="0"/>
        <v>#REF!</v>
      </c>
      <c r="C48" s="1" t="e">
        <f t="shared" si="1"/>
        <v>#REF!</v>
      </c>
      <c r="D48" s="8" t="e">
        <f>+#REF!</f>
        <v>#REF!</v>
      </c>
      <c r="E48" s="8" t="e">
        <f>+#REF!</f>
        <v>#REF!</v>
      </c>
      <c r="F48" s="8" t="e">
        <f>+#REF!</f>
        <v>#REF!</v>
      </c>
    </row>
    <row r="49" spans="1:6" ht="12.75">
      <c r="A49" s="1">
        <v>44</v>
      </c>
      <c r="B49" s="1" t="e">
        <f t="shared" si="0"/>
        <v>#REF!</v>
      </c>
      <c r="C49" s="1" t="e">
        <f t="shared" si="1"/>
        <v>#REF!</v>
      </c>
      <c r="D49" s="8" t="e">
        <f>+#REF!</f>
        <v>#REF!</v>
      </c>
      <c r="E49" s="8" t="e">
        <f>+#REF!</f>
        <v>#REF!</v>
      </c>
      <c r="F49" s="8" t="e">
        <f>+#REF!</f>
        <v>#REF!</v>
      </c>
    </row>
    <row r="50" spans="1:6" ht="12.75">
      <c r="A50" s="1">
        <v>45</v>
      </c>
      <c r="B50" s="1" t="e">
        <f t="shared" si="0"/>
        <v>#REF!</v>
      </c>
      <c r="C50" s="1" t="e">
        <f t="shared" si="1"/>
        <v>#REF!</v>
      </c>
      <c r="D50" s="8" t="e">
        <f>+#REF!</f>
        <v>#REF!</v>
      </c>
      <c r="E50" s="8" t="e">
        <f>+#REF!</f>
        <v>#REF!</v>
      </c>
      <c r="F50" s="8" t="e">
        <f>+#REF!</f>
        <v>#REF!</v>
      </c>
    </row>
    <row r="51" spans="1:6" ht="12.75">
      <c r="A51" s="1">
        <v>46</v>
      </c>
      <c r="B51" s="1" t="e">
        <f t="shared" si="0"/>
        <v>#REF!</v>
      </c>
      <c r="C51" s="1" t="e">
        <f t="shared" si="1"/>
        <v>#REF!</v>
      </c>
      <c r="D51" s="8" t="e">
        <f>+#REF!</f>
        <v>#REF!</v>
      </c>
      <c r="E51" s="8" t="e">
        <f>+#REF!</f>
        <v>#REF!</v>
      </c>
      <c r="F51" s="8" t="e">
        <f>+#REF!</f>
        <v>#REF!</v>
      </c>
    </row>
    <row r="52" spans="1:6" ht="12.75">
      <c r="A52" s="1">
        <v>47</v>
      </c>
      <c r="B52" s="1" t="e">
        <f t="shared" si="0"/>
        <v>#REF!</v>
      </c>
      <c r="C52" s="1" t="e">
        <f t="shared" si="1"/>
        <v>#REF!</v>
      </c>
      <c r="D52" s="8" t="e">
        <f>+#REF!</f>
        <v>#REF!</v>
      </c>
      <c r="E52" s="8" t="e">
        <f>+#REF!</f>
        <v>#REF!</v>
      </c>
      <c r="F52" s="8" t="e">
        <f>+#REF!</f>
        <v>#REF!</v>
      </c>
    </row>
    <row r="53" spans="1:6" ht="12.75">
      <c r="A53" s="1">
        <v>48</v>
      </c>
      <c r="B53" s="1" t="e">
        <f t="shared" si="0"/>
        <v>#REF!</v>
      </c>
      <c r="C53" s="1" t="e">
        <f t="shared" si="1"/>
        <v>#REF!</v>
      </c>
      <c r="D53" s="8" t="e">
        <f>+#REF!</f>
        <v>#REF!</v>
      </c>
      <c r="E53" s="8" t="e">
        <f>+#REF!</f>
        <v>#REF!</v>
      </c>
      <c r="F53" s="8" t="e">
        <f>+#REF!</f>
        <v>#REF!</v>
      </c>
    </row>
    <row r="54" spans="1:6" ht="12.75">
      <c r="A54" s="1">
        <v>49</v>
      </c>
      <c r="B54" s="1" t="e">
        <f t="shared" si="0"/>
        <v>#REF!</v>
      </c>
      <c r="C54" s="1" t="e">
        <f t="shared" si="1"/>
        <v>#REF!</v>
      </c>
      <c r="D54" s="8" t="e">
        <f>+#REF!</f>
        <v>#REF!</v>
      </c>
      <c r="E54" s="8" t="e">
        <f>+#REF!</f>
        <v>#REF!</v>
      </c>
      <c r="F54" s="8" t="e">
        <f>+#REF!</f>
        <v>#REF!</v>
      </c>
    </row>
    <row r="55" spans="1:6" ht="12.75">
      <c r="A55" s="1">
        <v>50</v>
      </c>
      <c r="B55" s="1" t="e">
        <f t="shared" si="0"/>
        <v>#REF!</v>
      </c>
      <c r="C55" s="1" t="e">
        <f t="shared" si="1"/>
        <v>#REF!</v>
      </c>
      <c r="D55" s="8" t="e">
        <f>+#REF!</f>
        <v>#REF!</v>
      </c>
      <c r="E55" s="8" t="e">
        <f>+#REF!</f>
        <v>#REF!</v>
      </c>
      <c r="F55" s="8" t="e">
        <f>+#REF!</f>
        <v>#REF!</v>
      </c>
    </row>
    <row r="56" spans="1:6" ht="12.75">
      <c r="A56" s="1">
        <v>51</v>
      </c>
      <c r="B56" s="1" t="e">
        <f t="shared" si="0"/>
        <v>#REF!</v>
      </c>
      <c r="C56" s="1" t="e">
        <f t="shared" si="1"/>
        <v>#REF!</v>
      </c>
      <c r="D56" s="8" t="e">
        <f>+#REF!</f>
        <v>#REF!</v>
      </c>
      <c r="E56" s="8" t="e">
        <f>+#REF!</f>
        <v>#REF!</v>
      </c>
      <c r="F56" s="8" t="e">
        <f>+#REF!</f>
        <v>#REF!</v>
      </c>
    </row>
    <row r="57" spans="1:6" ht="12.75">
      <c r="A57" s="1">
        <v>52</v>
      </c>
      <c r="B57" s="1" t="e">
        <f t="shared" si="0"/>
        <v>#REF!</v>
      </c>
      <c r="C57" s="1" t="e">
        <f t="shared" si="1"/>
        <v>#REF!</v>
      </c>
      <c r="D57" s="8" t="e">
        <f>+#REF!</f>
        <v>#REF!</v>
      </c>
      <c r="E57" s="8" t="e">
        <f>+#REF!</f>
        <v>#REF!</v>
      </c>
      <c r="F57" s="8" t="e">
        <f>+#REF!</f>
        <v>#REF!</v>
      </c>
    </row>
    <row r="58" spans="1:6" ht="12.75">
      <c r="A58" s="1">
        <v>53</v>
      </c>
      <c r="B58" s="1" t="e">
        <f t="shared" si="0"/>
        <v>#REF!</v>
      </c>
      <c r="C58" s="1" t="e">
        <f t="shared" si="1"/>
        <v>#REF!</v>
      </c>
      <c r="D58" s="8" t="e">
        <f>+#REF!</f>
        <v>#REF!</v>
      </c>
      <c r="E58" s="8" t="e">
        <f>+#REF!</f>
        <v>#REF!</v>
      </c>
      <c r="F58" s="8" t="e">
        <f>+#REF!</f>
        <v>#REF!</v>
      </c>
    </row>
    <row r="59" spans="1:6" ht="12.75">
      <c r="A59" s="1">
        <v>54</v>
      </c>
      <c r="B59" s="1" t="e">
        <f t="shared" si="0"/>
        <v>#REF!</v>
      </c>
      <c r="C59" s="1" t="e">
        <f t="shared" si="1"/>
        <v>#REF!</v>
      </c>
      <c r="D59" s="8" t="e">
        <f>+#REF!</f>
        <v>#REF!</v>
      </c>
      <c r="E59" s="8" t="e">
        <f>+#REF!</f>
        <v>#REF!</v>
      </c>
      <c r="F59" s="8" t="e">
        <f>+#REF!</f>
        <v>#REF!</v>
      </c>
    </row>
    <row r="60" spans="1:6" ht="12.75">
      <c r="A60" s="1">
        <v>55</v>
      </c>
      <c r="B60" s="1" t="e">
        <f t="shared" si="0"/>
        <v>#REF!</v>
      </c>
      <c r="C60" s="1" t="e">
        <f t="shared" si="1"/>
        <v>#REF!</v>
      </c>
      <c r="D60" s="8" t="e">
        <f>+#REF!</f>
        <v>#REF!</v>
      </c>
      <c r="E60" s="8" t="e">
        <f>+#REF!</f>
        <v>#REF!</v>
      </c>
      <c r="F60" s="8" t="e">
        <f>+#REF!</f>
        <v>#REF!</v>
      </c>
    </row>
    <row r="61" spans="1:6" ht="12.75">
      <c r="A61" s="1">
        <v>56</v>
      </c>
      <c r="B61" s="1" t="e">
        <f t="shared" si="0"/>
        <v>#REF!</v>
      </c>
      <c r="C61" s="1" t="e">
        <f t="shared" si="1"/>
        <v>#REF!</v>
      </c>
      <c r="D61" s="8" t="e">
        <f>+#REF!</f>
        <v>#REF!</v>
      </c>
      <c r="E61" s="8" t="e">
        <f>+#REF!</f>
        <v>#REF!</v>
      </c>
      <c r="F61" s="8" t="e">
        <f>+#REF!</f>
        <v>#REF!</v>
      </c>
    </row>
    <row r="62" spans="1:6" ht="12.75">
      <c r="A62" s="1">
        <v>57</v>
      </c>
      <c r="B62" s="1" t="e">
        <f t="shared" si="0"/>
        <v>#REF!</v>
      </c>
      <c r="C62" s="1" t="e">
        <f t="shared" si="1"/>
        <v>#REF!</v>
      </c>
      <c r="D62" s="8" t="e">
        <f>+#REF!</f>
        <v>#REF!</v>
      </c>
      <c r="E62" s="8" t="e">
        <f>+#REF!</f>
        <v>#REF!</v>
      </c>
      <c r="F62" s="8" t="e">
        <f>+#REF!</f>
        <v>#REF!</v>
      </c>
    </row>
    <row r="63" spans="1:6" ht="12.75">
      <c r="A63" s="1">
        <v>58</v>
      </c>
      <c r="B63" s="1" t="e">
        <f t="shared" si="0"/>
        <v>#REF!</v>
      </c>
      <c r="C63" s="1" t="e">
        <f t="shared" si="1"/>
        <v>#REF!</v>
      </c>
      <c r="D63" s="8" t="e">
        <f>+#REF!</f>
        <v>#REF!</v>
      </c>
      <c r="E63" s="8" t="e">
        <f>+#REF!</f>
        <v>#REF!</v>
      </c>
      <c r="F63" s="8" t="e">
        <f>+#REF!</f>
        <v>#REF!</v>
      </c>
    </row>
    <row r="64" spans="1:6" ht="12.75">
      <c r="A64" s="1">
        <v>59</v>
      </c>
      <c r="B64" s="1" t="e">
        <f t="shared" si="0"/>
        <v>#REF!</v>
      </c>
      <c r="C64" s="1" t="e">
        <f t="shared" si="1"/>
        <v>#REF!</v>
      </c>
      <c r="D64" s="8" t="e">
        <f>+#REF!</f>
        <v>#REF!</v>
      </c>
      <c r="E64" s="8" t="e">
        <f>+#REF!</f>
        <v>#REF!</v>
      </c>
      <c r="F64" s="8" t="e">
        <f>+#REF!</f>
        <v>#REF!</v>
      </c>
    </row>
    <row r="65" spans="1:6" ht="12.75">
      <c r="A65" s="1">
        <v>60</v>
      </c>
      <c r="B65" s="1" t="e">
        <f t="shared" si="0"/>
        <v>#REF!</v>
      </c>
      <c r="C65" s="1" t="e">
        <f t="shared" si="1"/>
        <v>#REF!</v>
      </c>
      <c r="D65" s="8" t="e">
        <f>+#REF!</f>
        <v>#REF!</v>
      </c>
      <c r="E65" s="8" t="e">
        <f>+#REF!</f>
        <v>#REF!</v>
      </c>
      <c r="F65" s="8" t="e">
        <f>+#REF!</f>
        <v>#REF!</v>
      </c>
    </row>
    <row r="66" spans="1:6" ht="12.75">
      <c r="A66" s="1">
        <v>61</v>
      </c>
      <c r="B66" s="1" t="e">
        <f t="shared" si="0"/>
        <v>#REF!</v>
      </c>
      <c r="C66" s="1" t="e">
        <f t="shared" si="1"/>
        <v>#REF!</v>
      </c>
      <c r="D66" s="8" t="e">
        <f>+#REF!</f>
        <v>#REF!</v>
      </c>
      <c r="E66" s="8" t="e">
        <f>+#REF!</f>
        <v>#REF!</v>
      </c>
      <c r="F66" s="8" t="e">
        <f>+#REF!</f>
        <v>#REF!</v>
      </c>
    </row>
    <row r="67" spans="1:6" ht="12.75">
      <c r="A67" s="1">
        <v>62</v>
      </c>
      <c r="B67" s="1" t="e">
        <f t="shared" si="0"/>
        <v>#REF!</v>
      </c>
      <c r="C67" s="1" t="e">
        <f t="shared" si="1"/>
        <v>#REF!</v>
      </c>
      <c r="D67" s="8" t="e">
        <f>+#REF!</f>
        <v>#REF!</v>
      </c>
      <c r="E67" s="8" t="e">
        <f>+#REF!</f>
        <v>#REF!</v>
      </c>
      <c r="F67" s="8" t="e">
        <f>+#REF!</f>
        <v>#REF!</v>
      </c>
    </row>
    <row r="68" spans="1:6" ht="12.75">
      <c r="A68" s="1">
        <v>63</v>
      </c>
      <c r="B68" s="1" t="e">
        <f t="shared" si="0"/>
        <v>#REF!</v>
      </c>
      <c r="C68" s="1" t="e">
        <f t="shared" si="1"/>
        <v>#REF!</v>
      </c>
      <c r="D68" s="8" t="e">
        <f>+#REF!</f>
        <v>#REF!</v>
      </c>
      <c r="E68" s="8" t="e">
        <f>+#REF!</f>
        <v>#REF!</v>
      </c>
      <c r="F68" s="8" t="e">
        <f>+#REF!</f>
        <v>#REF!</v>
      </c>
    </row>
    <row r="69" spans="1:6" ht="12.75">
      <c r="A69" s="1">
        <v>64</v>
      </c>
      <c r="B69" s="1" t="e">
        <f t="shared" si="0"/>
        <v>#REF!</v>
      </c>
      <c r="C69" s="1" t="e">
        <f t="shared" si="1"/>
        <v>#REF!</v>
      </c>
      <c r="D69" s="8" t="e">
        <f>+#REF!</f>
        <v>#REF!</v>
      </c>
      <c r="E69" s="8" t="e">
        <f>+#REF!</f>
        <v>#REF!</v>
      </c>
      <c r="F69" s="8" t="e">
        <f>+#REF!</f>
        <v>#REF!</v>
      </c>
    </row>
    <row r="70" spans="1:6" ht="12.75">
      <c r="A70" s="1">
        <v>65</v>
      </c>
      <c r="B70" s="1" t="e">
        <f aca="true" t="shared" si="2" ref="B70:B133">CONCATENATE(E70," ",D70)</f>
        <v>#REF!</v>
      </c>
      <c r="C70" s="1" t="e">
        <f aca="true" t="shared" si="3" ref="C70:C133">IF(F70="","",F70)</f>
        <v>#REF!</v>
      </c>
      <c r="D70" s="8" t="e">
        <f>+#REF!</f>
        <v>#REF!</v>
      </c>
      <c r="E70" s="8" t="e">
        <f>+#REF!</f>
        <v>#REF!</v>
      </c>
      <c r="F70" s="8" t="e">
        <f>+#REF!</f>
        <v>#REF!</v>
      </c>
    </row>
    <row r="71" spans="1:6" ht="12.75">
      <c r="A71" s="1">
        <v>66</v>
      </c>
      <c r="B71" s="1" t="e">
        <f t="shared" si="2"/>
        <v>#REF!</v>
      </c>
      <c r="C71" s="1" t="e">
        <f t="shared" si="3"/>
        <v>#REF!</v>
      </c>
      <c r="D71" s="8" t="e">
        <f>+#REF!</f>
        <v>#REF!</v>
      </c>
      <c r="E71" s="8" t="e">
        <f>+#REF!</f>
        <v>#REF!</v>
      </c>
      <c r="F71" s="8" t="e">
        <f>+#REF!</f>
        <v>#REF!</v>
      </c>
    </row>
    <row r="72" spans="1:6" ht="12.75">
      <c r="A72" s="1">
        <v>67</v>
      </c>
      <c r="B72" s="1" t="e">
        <f t="shared" si="2"/>
        <v>#REF!</v>
      </c>
      <c r="C72" s="1" t="e">
        <f t="shared" si="3"/>
        <v>#REF!</v>
      </c>
      <c r="D72" s="8" t="e">
        <f>+#REF!</f>
        <v>#REF!</v>
      </c>
      <c r="E72" s="8" t="e">
        <f>+#REF!</f>
        <v>#REF!</v>
      </c>
      <c r="F72" s="8" t="e">
        <f>+#REF!</f>
        <v>#REF!</v>
      </c>
    </row>
    <row r="73" spans="1:6" ht="12.75">
      <c r="A73" s="1">
        <v>68</v>
      </c>
      <c r="B73" s="1" t="e">
        <f t="shared" si="2"/>
        <v>#REF!</v>
      </c>
      <c r="C73" s="1" t="e">
        <f t="shared" si="3"/>
        <v>#REF!</v>
      </c>
      <c r="D73" s="8" t="e">
        <f>+#REF!</f>
        <v>#REF!</v>
      </c>
      <c r="E73" s="8" t="e">
        <f>+#REF!</f>
        <v>#REF!</v>
      </c>
      <c r="F73" s="8" t="e">
        <f>+#REF!</f>
        <v>#REF!</v>
      </c>
    </row>
    <row r="74" spans="1:6" ht="12.75">
      <c r="A74" s="1">
        <v>69</v>
      </c>
      <c r="B74" s="1" t="e">
        <f t="shared" si="2"/>
        <v>#REF!</v>
      </c>
      <c r="C74" s="1" t="e">
        <f t="shared" si="3"/>
        <v>#REF!</v>
      </c>
      <c r="D74" s="8" t="e">
        <f>+#REF!</f>
        <v>#REF!</v>
      </c>
      <c r="E74" s="8" t="e">
        <f>+#REF!</f>
        <v>#REF!</v>
      </c>
      <c r="F74" s="8" t="e">
        <f>+#REF!</f>
        <v>#REF!</v>
      </c>
    </row>
    <row r="75" spans="1:6" ht="12.75">
      <c r="A75" s="1">
        <v>70</v>
      </c>
      <c r="B75" s="1" t="e">
        <f t="shared" si="2"/>
        <v>#REF!</v>
      </c>
      <c r="C75" s="1" t="e">
        <f t="shared" si="3"/>
        <v>#REF!</v>
      </c>
      <c r="D75" s="8" t="e">
        <f>+#REF!</f>
        <v>#REF!</v>
      </c>
      <c r="E75" s="8" t="e">
        <f>+#REF!</f>
        <v>#REF!</v>
      </c>
      <c r="F75" s="8" t="e">
        <f>+#REF!</f>
        <v>#REF!</v>
      </c>
    </row>
    <row r="76" spans="1:6" ht="12.75">
      <c r="A76" s="1">
        <v>71</v>
      </c>
      <c r="B76" s="1" t="e">
        <f t="shared" si="2"/>
        <v>#REF!</v>
      </c>
      <c r="C76" s="1" t="e">
        <f t="shared" si="3"/>
        <v>#REF!</v>
      </c>
      <c r="D76" s="8" t="e">
        <f>+#REF!</f>
        <v>#REF!</v>
      </c>
      <c r="E76" s="8" t="e">
        <f>+#REF!</f>
        <v>#REF!</v>
      </c>
      <c r="F76" s="8" t="e">
        <f>+#REF!</f>
        <v>#REF!</v>
      </c>
    </row>
    <row r="77" spans="1:6" ht="12.75">
      <c r="A77" s="1">
        <v>72</v>
      </c>
      <c r="B77" s="1" t="e">
        <f t="shared" si="2"/>
        <v>#REF!</v>
      </c>
      <c r="C77" s="1" t="e">
        <f t="shared" si="3"/>
        <v>#REF!</v>
      </c>
      <c r="D77" s="8" t="e">
        <f>+#REF!</f>
        <v>#REF!</v>
      </c>
      <c r="E77" s="8" t="e">
        <f>+#REF!</f>
        <v>#REF!</v>
      </c>
      <c r="F77" s="8" t="e">
        <f>+#REF!</f>
        <v>#REF!</v>
      </c>
    </row>
    <row r="78" spans="1:6" ht="12.75">
      <c r="A78" s="1">
        <v>73</v>
      </c>
      <c r="B78" s="1" t="e">
        <f t="shared" si="2"/>
        <v>#REF!</v>
      </c>
      <c r="C78" s="1" t="e">
        <f t="shared" si="3"/>
        <v>#REF!</v>
      </c>
      <c r="D78" s="8" t="e">
        <f>+#REF!</f>
        <v>#REF!</v>
      </c>
      <c r="E78" s="8" t="e">
        <f>+#REF!</f>
        <v>#REF!</v>
      </c>
      <c r="F78" s="8" t="e">
        <f>+#REF!</f>
        <v>#REF!</v>
      </c>
    </row>
    <row r="79" spans="1:6" ht="12.75">
      <c r="A79" s="1">
        <v>74</v>
      </c>
      <c r="B79" s="1" t="e">
        <f t="shared" si="2"/>
        <v>#REF!</v>
      </c>
      <c r="C79" s="1" t="e">
        <f t="shared" si="3"/>
        <v>#REF!</v>
      </c>
      <c r="D79" s="8" t="e">
        <f>+#REF!</f>
        <v>#REF!</v>
      </c>
      <c r="E79" s="8" t="e">
        <f>+#REF!</f>
        <v>#REF!</v>
      </c>
      <c r="F79" s="8" t="e">
        <f>+#REF!</f>
        <v>#REF!</v>
      </c>
    </row>
    <row r="80" spans="1:6" ht="12.75">
      <c r="A80" s="1">
        <v>75</v>
      </c>
      <c r="B80" s="1" t="e">
        <f t="shared" si="2"/>
        <v>#REF!</v>
      </c>
      <c r="C80" s="1" t="e">
        <f t="shared" si="3"/>
        <v>#REF!</v>
      </c>
      <c r="D80" s="8" t="e">
        <f>+#REF!</f>
        <v>#REF!</v>
      </c>
      <c r="E80" s="8" t="e">
        <f>+#REF!</f>
        <v>#REF!</v>
      </c>
      <c r="F80" s="8" t="e">
        <f>+#REF!</f>
        <v>#REF!</v>
      </c>
    </row>
    <row r="81" spans="1:6" ht="12.75">
      <c r="A81" s="1">
        <v>76</v>
      </c>
      <c r="B81" s="1" t="e">
        <f t="shared" si="2"/>
        <v>#REF!</v>
      </c>
      <c r="C81" s="1" t="e">
        <f t="shared" si="3"/>
        <v>#REF!</v>
      </c>
      <c r="D81" s="8" t="e">
        <f>+#REF!</f>
        <v>#REF!</v>
      </c>
      <c r="E81" s="8" t="e">
        <f>+#REF!</f>
        <v>#REF!</v>
      </c>
      <c r="F81" s="8" t="e">
        <f>+#REF!</f>
        <v>#REF!</v>
      </c>
    </row>
    <row r="82" spans="1:6" ht="12.75">
      <c r="A82" s="1">
        <v>77</v>
      </c>
      <c r="B82" s="1" t="e">
        <f t="shared" si="2"/>
        <v>#REF!</v>
      </c>
      <c r="C82" s="1" t="e">
        <f t="shared" si="3"/>
        <v>#REF!</v>
      </c>
      <c r="D82" s="8" t="e">
        <f>+#REF!</f>
        <v>#REF!</v>
      </c>
      <c r="E82" s="8" t="e">
        <f>+#REF!</f>
        <v>#REF!</v>
      </c>
      <c r="F82" s="8" t="e">
        <f>+#REF!</f>
        <v>#REF!</v>
      </c>
    </row>
    <row r="83" spans="1:6" ht="12.75">
      <c r="A83" s="1">
        <v>78</v>
      </c>
      <c r="B83" s="1" t="e">
        <f t="shared" si="2"/>
        <v>#REF!</v>
      </c>
      <c r="C83" s="1" t="e">
        <f t="shared" si="3"/>
        <v>#REF!</v>
      </c>
      <c r="D83" s="8" t="e">
        <f>+#REF!</f>
        <v>#REF!</v>
      </c>
      <c r="E83" s="8" t="e">
        <f>+#REF!</f>
        <v>#REF!</v>
      </c>
      <c r="F83" s="8" t="e">
        <f>+#REF!</f>
        <v>#REF!</v>
      </c>
    </row>
    <row r="84" spans="1:6" ht="12.75">
      <c r="A84" s="1">
        <v>79</v>
      </c>
      <c r="B84" s="1" t="e">
        <f t="shared" si="2"/>
        <v>#REF!</v>
      </c>
      <c r="C84" s="1" t="e">
        <f t="shared" si="3"/>
        <v>#REF!</v>
      </c>
      <c r="D84" s="8" t="e">
        <f>+#REF!</f>
        <v>#REF!</v>
      </c>
      <c r="E84" s="8" t="e">
        <f>+#REF!</f>
        <v>#REF!</v>
      </c>
      <c r="F84" s="8" t="e">
        <f>+#REF!</f>
        <v>#REF!</v>
      </c>
    </row>
    <row r="85" spans="1:6" ht="12.75">
      <c r="A85" s="1">
        <v>80</v>
      </c>
      <c r="B85" s="1" t="e">
        <f t="shared" si="2"/>
        <v>#REF!</v>
      </c>
      <c r="C85" s="1" t="e">
        <f t="shared" si="3"/>
        <v>#REF!</v>
      </c>
      <c r="D85" s="8" t="e">
        <f>+#REF!</f>
        <v>#REF!</v>
      </c>
      <c r="E85" s="8" t="e">
        <f>+#REF!</f>
        <v>#REF!</v>
      </c>
      <c r="F85" s="8" t="e">
        <f>+#REF!</f>
        <v>#REF!</v>
      </c>
    </row>
    <row r="86" spans="1:6" ht="12.75">
      <c r="A86" s="1">
        <v>81</v>
      </c>
      <c r="B86" s="1" t="e">
        <f t="shared" si="2"/>
        <v>#REF!</v>
      </c>
      <c r="C86" s="1" t="e">
        <f t="shared" si="3"/>
        <v>#REF!</v>
      </c>
      <c r="D86" s="8" t="e">
        <f>+#REF!</f>
        <v>#REF!</v>
      </c>
      <c r="E86" s="8" t="e">
        <f>+#REF!</f>
        <v>#REF!</v>
      </c>
      <c r="F86" s="8" t="e">
        <f>+#REF!</f>
        <v>#REF!</v>
      </c>
    </row>
    <row r="87" spans="1:6" ht="12.75">
      <c r="A87" s="1">
        <v>82</v>
      </c>
      <c r="B87" s="1" t="e">
        <f t="shared" si="2"/>
        <v>#REF!</v>
      </c>
      <c r="C87" s="1" t="e">
        <f t="shared" si="3"/>
        <v>#REF!</v>
      </c>
      <c r="D87" s="8" t="e">
        <f>+#REF!</f>
        <v>#REF!</v>
      </c>
      <c r="E87" s="8" t="e">
        <f>+#REF!</f>
        <v>#REF!</v>
      </c>
      <c r="F87" s="8" t="e">
        <f>+#REF!</f>
        <v>#REF!</v>
      </c>
    </row>
    <row r="88" spans="1:6" ht="12.75">
      <c r="A88" s="1">
        <v>83</v>
      </c>
      <c r="B88" s="1" t="e">
        <f t="shared" si="2"/>
        <v>#REF!</v>
      </c>
      <c r="C88" s="1" t="e">
        <f t="shared" si="3"/>
        <v>#REF!</v>
      </c>
      <c r="D88" s="8" t="e">
        <f>+#REF!</f>
        <v>#REF!</v>
      </c>
      <c r="E88" s="8" t="e">
        <f>+#REF!</f>
        <v>#REF!</v>
      </c>
      <c r="F88" s="8" t="e">
        <f>+#REF!</f>
        <v>#REF!</v>
      </c>
    </row>
    <row r="89" spans="1:6" ht="12.75">
      <c r="A89" s="1">
        <v>84</v>
      </c>
      <c r="B89" s="1" t="e">
        <f t="shared" si="2"/>
        <v>#REF!</v>
      </c>
      <c r="C89" s="1" t="e">
        <f t="shared" si="3"/>
        <v>#REF!</v>
      </c>
      <c r="D89" s="8" t="e">
        <f>+#REF!</f>
        <v>#REF!</v>
      </c>
      <c r="E89" s="8" t="e">
        <f>+#REF!</f>
        <v>#REF!</v>
      </c>
      <c r="F89" s="8" t="e">
        <f>+#REF!</f>
        <v>#REF!</v>
      </c>
    </row>
    <row r="90" spans="1:6" ht="12.75">
      <c r="A90" s="1">
        <v>85</v>
      </c>
      <c r="B90" s="1" t="e">
        <f t="shared" si="2"/>
        <v>#REF!</v>
      </c>
      <c r="C90" s="1" t="e">
        <f t="shared" si="3"/>
        <v>#REF!</v>
      </c>
      <c r="D90" s="8" t="e">
        <f>+#REF!</f>
        <v>#REF!</v>
      </c>
      <c r="E90" s="8" t="e">
        <f>+#REF!</f>
        <v>#REF!</v>
      </c>
      <c r="F90" s="8" t="e">
        <f>+#REF!</f>
        <v>#REF!</v>
      </c>
    </row>
    <row r="91" spans="1:6" ht="12.75">
      <c r="A91" s="1">
        <v>86</v>
      </c>
      <c r="B91" s="1" t="e">
        <f t="shared" si="2"/>
        <v>#REF!</v>
      </c>
      <c r="C91" s="1" t="e">
        <f t="shared" si="3"/>
        <v>#REF!</v>
      </c>
      <c r="D91" s="8" t="e">
        <f>+#REF!</f>
        <v>#REF!</v>
      </c>
      <c r="E91" s="8" t="e">
        <f>+#REF!</f>
        <v>#REF!</v>
      </c>
      <c r="F91" s="8" t="e">
        <f>+#REF!</f>
        <v>#REF!</v>
      </c>
    </row>
    <row r="92" spans="1:6" ht="12.75">
      <c r="A92" s="1">
        <v>87</v>
      </c>
      <c r="B92" s="1" t="e">
        <f t="shared" si="2"/>
        <v>#REF!</v>
      </c>
      <c r="C92" s="1" t="e">
        <f t="shared" si="3"/>
        <v>#REF!</v>
      </c>
      <c r="D92" s="8" t="e">
        <f>+#REF!</f>
        <v>#REF!</v>
      </c>
      <c r="E92" s="8" t="e">
        <f>+#REF!</f>
        <v>#REF!</v>
      </c>
      <c r="F92" s="8" t="e">
        <f>+#REF!</f>
        <v>#REF!</v>
      </c>
    </row>
    <row r="93" spans="1:6" ht="12.75">
      <c r="A93" s="1">
        <v>88</v>
      </c>
      <c r="B93" s="1" t="e">
        <f t="shared" si="2"/>
        <v>#REF!</v>
      </c>
      <c r="C93" s="1" t="e">
        <f t="shared" si="3"/>
        <v>#REF!</v>
      </c>
      <c r="D93" s="8" t="e">
        <f>+#REF!</f>
        <v>#REF!</v>
      </c>
      <c r="E93" s="8" t="e">
        <f>+#REF!</f>
        <v>#REF!</v>
      </c>
      <c r="F93" s="8" t="e">
        <f>+#REF!</f>
        <v>#REF!</v>
      </c>
    </row>
    <row r="94" spans="1:6" ht="12.75">
      <c r="A94" s="1">
        <v>89</v>
      </c>
      <c r="B94" s="1" t="e">
        <f t="shared" si="2"/>
        <v>#REF!</v>
      </c>
      <c r="C94" s="1" t="e">
        <f t="shared" si="3"/>
        <v>#REF!</v>
      </c>
      <c r="D94" s="8" t="e">
        <f>+#REF!</f>
        <v>#REF!</v>
      </c>
      <c r="E94" s="8" t="e">
        <f>+#REF!</f>
        <v>#REF!</v>
      </c>
      <c r="F94" s="8" t="e">
        <f>+#REF!</f>
        <v>#REF!</v>
      </c>
    </row>
    <row r="95" spans="1:6" ht="12.75">
      <c r="A95" s="1">
        <v>90</v>
      </c>
      <c r="B95" s="1" t="e">
        <f t="shared" si="2"/>
        <v>#REF!</v>
      </c>
      <c r="C95" s="1" t="e">
        <f t="shared" si="3"/>
        <v>#REF!</v>
      </c>
      <c r="D95" s="8" t="e">
        <f>+#REF!</f>
        <v>#REF!</v>
      </c>
      <c r="E95" s="8" t="e">
        <f>+#REF!</f>
        <v>#REF!</v>
      </c>
      <c r="F95" s="8" t="e">
        <f>+#REF!</f>
        <v>#REF!</v>
      </c>
    </row>
    <row r="96" spans="1:6" ht="12.75">
      <c r="A96" s="1">
        <v>91</v>
      </c>
      <c r="B96" s="1" t="e">
        <f t="shared" si="2"/>
        <v>#REF!</v>
      </c>
      <c r="C96" s="1" t="e">
        <f t="shared" si="3"/>
        <v>#REF!</v>
      </c>
      <c r="D96" s="8" t="e">
        <f>+#REF!</f>
        <v>#REF!</v>
      </c>
      <c r="E96" s="8" t="e">
        <f>+#REF!</f>
        <v>#REF!</v>
      </c>
      <c r="F96" s="8" t="e">
        <f>+#REF!</f>
        <v>#REF!</v>
      </c>
    </row>
    <row r="97" spans="1:6" ht="12.75">
      <c r="A97" s="1">
        <v>92</v>
      </c>
      <c r="B97" s="1" t="e">
        <f t="shared" si="2"/>
        <v>#REF!</v>
      </c>
      <c r="C97" s="1" t="e">
        <f t="shared" si="3"/>
        <v>#REF!</v>
      </c>
      <c r="D97" s="8" t="e">
        <f>+#REF!</f>
        <v>#REF!</v>
      </c>
      <c r="E97" s="8" t="e">
        <f>+#REF!</f>
        <v>#REF!</v>
      </c>
      <c r="F97" s="8" t="e">
        <f>+#REF!</f>
        <v>#REF!</v>
      </c>
    </row>
    <row r="98" spans="1:6" ht="12.75">
      <c r="A98" s="1">
        <v>93</v>
      </c>
      <c r="B98" s="1" t="e">
        <f t="shared" si="2"/>
        <v>#REF!</v>
      </c>
      <c r="C98" s="1" t="e">
        <f t="shared" si="3"/>
        <v>#REF!</v>
      </c>
      <c r="D98" s="8" t="e">
        <f>+#REF!</f>
        <v>#REF!</v>
      </c>
      <c r="E98" s="8" t="e">
        <f>+#REF!</f>
        <v>#REF!</v>
      </c>
      <c r="F98" s="8" t="e">
        <f>+#REF!</f>
        <v>#REF!</v>
      </c>
    </row>
    <row r="99" spans="1:6" ht="12.75">
      <c r="A99" s="1">
        <v>94</v>
      </c>
      <c r="B99" s="1" t="e">
        <f t="shared" si="2"/>
        <v>#REF!</v>
      </c>
      <c r="C99" s="1" t="e">
        <f t="shared" si="3"/>
        <v>#REF!</v>
      </c>
      <c r="D99" s="8" t="e">
        <f>+#REF!</f>
        <v>#REF!</v>
      </c>
      <c r="E99" s="8" t="e">
        <f>+#REF!</f>
        <v>#REF!</v>
      </c>
      <c r="F99" s="8" t="e">
        <f>+#REF!</f>
        <v>#REF!</v>
      </c>
    </row>
    <row r="100" spans="1:6" ht="12.75">
      <c r="A100" s="1">
        <v>95</v>
      </c>
      <c r="B100" s="1" t="e">
        <f t="shared" si="2"/>
        <v>#REF!</v>
      </c>
      <c r="C100" s="1" t="e">
        <f t="shared" si="3"/>
        <v>#REF!</v>
      </c>
      <c r="D100" s="8" t="e">
        <f>+#REF!</f>
        <v>#REF!</v>
      </c>
      <c r="E100" s="8" t="e">
        <f>+#REF!</f>
        <v>#REF!</v>
      </c>
      <c r="F100" s="8" t="e">
        <f>+#REF!</f>
        <v>#REF!</v>
      </c>
    </row>
    <row r="101" spans="1:6" ht="12.75">
      <c r="A101" s="1">
        <v>96</v>
      </c>
      <c r="B101" s="1" t="e">
        <f t="shared" si="2"/>
        <v>#REF!</v>
      </c>
      <c r="C101" s="1" t="e">
        <f t="shared" si="3"/>
        <v>#REF!</v>
      </c>
      <c r="D101" s="8" t="e">
        <f>+#REF!</f>
        <v>#REF!</v>
      </c>
      <c r="E101" s="8" t="e">
        <f>+#REF!</f>
        <v>#REF!</v>
      </c>
      <c r="F101" s="8" t="e">
        <f>+#REF!</f>
        <v>#REF!</v>
      </c>
    </row>
    <row r="102" spans="1:6" ht="12.75">
      <c r="A102" s="1">
        <v>97</v>
      </c>
      <c r="B102" s="1" t="e">
        <f t="shared" si="2"/>
        <v>#REF!</v>
      </c>
      <c r="C102" s="1" t="e">
        <f t="shared" si="3"/>
        <v>#REF!</v>
      </c>
      <c r="D102" s="8" t="e">
        <f>+#REF!</f>
        <v>#REF!</v>
      </c>
      <c r="E102" s="8" t="e">
        <f>+#REF!</f>
        <v>#REF!</v>
      </c>
      <c r="F102" s="8" t="e">
        <f>+#REF!</f>
        <v>#REF!</v>
      </c>
    </row>
    <row r="103" spans="1:6" ht="12.75">
      <c r="A103" s="1">
        <v>98</v>
      </c>
      <c r="B103" s="1" t="e">
        <f t="shared" si="2"/>
        <v>#REF!</v>
      </c>
      <c r="C103" s="1" t="e">
        <f t="shared" si="3"/>
        <v>#REF!</v>
      </c>
      <c r="D103" s="8" t="e">
        <f>+#REF!</f>
        <v>#REF!</v>
      </c>
      <c r="E103" s="8" t="e">
        <f>+#REF!</f>
        <v>#REF!</v>
      </c>
      <c r="F103" s="8" t="e">
        <f>+#REF!</f>
        <v>#REF!</v>
      </c>
    </row>
    <row r="104" spans="1:6" ht="12.75">
      <c r="A104" s="1">
        <v>99</v>
      </c>
      <c r="B104" s="1" t="e">
        <f t="shared" si="2"/>
        <v>#REF!</v>
      </c>
      <c r="C104" s="1" t="e">
        <f t="shared" si="3"/>
        <v>#REF!</v>
      </c>
      <c r="D104" s="8" t="e">
        <f>+#REF!</f>
        <v>#REF!</v>
      </c>
      <c r="E104" s="8" t="e">
        <f>+#REF!</f>
        <v>#REF!</v>
      </c>
      <c r="F104" s="8" t="e">
        <f>+#REF!</f>
        <v>#REF!</v>
      </c>
    </row>
    <row r="105" spans="1:6" ht="12.75">
      <c r="A105" s="1">
        <v>100</v>
      </c>
      <c r="B105" s="1" t="e">
        <f t="shared" si="2"/>
        <v>#REF!</v>
      </c>
      <c r="C105" s="1" t="e">
        <f t="shared" si="3"/>
        <v>#REF!</v>
      </c>
      <c r="D105" s="8" t="e">
        <f>+#REF!</f>
        <v>#REF!</v>
      </c>
      <c r="E105" s="8" t="e">
        <f>+#REF!</f>
        <v>#REF!</v>
      </c>
      <c r="F105" s="8" t="e">
        <f>+#REF!</f>
        <v>#REF!</v>
      </c>
    </row>
    <row r="106" spans="1:6" ht="12.75">
      <c r="A106" s="1">
        <v>101</v>
      </c>
      <c r="B106" s="1" t="e">
        <f t="shared" si="2"/>
        <v>#REF!</v>
      </c>
      <c r="C106" s="1" t="e">
        <f t="shared" si="3"/>
        <v>#REF!</v>
      </c>
      <c r="D106" s="8" t="e">
        <f>+#REF!</f>
        <v>#REF!</v>
      </c>
      <c r="E106" s="8" t="e">
        <f>+#REF!</f>
        <v>#REF!</v>
      </c>
      <c r="F106" s="8" t="e">
        <f>+#REF!</f>
        <v>#REF!</v>
      </c>
    </row>
    <row r="107" spans="1:6" ht="12.75">
      <c r="A107" s="1">
        <v>102</v>
      </c>
      <c r="B107" s="1" t="e">
        <f t="shared" si="2"/>
        <v>#REF!</v>
      </c>
      <c r="C107" s="1" t="e">
        <f t="shared" si="3"/>
        <v>#REF!</v>
      </c>
      <c r="D107" s="8" t="e">
        <f>+#REF!</f>
        <v>#REF!</v>
      </c>
      <c r="E107" s="8" t="e">
        <f>+#REF!</f>
        <v>#REF!</v>
      </c>
      <c r="F107" s="8" t="e">
        <f>+#REF!</f>
        <v>#REF!</v>
      </c>
    </row>
    <row r="108" spans="1:6" ht="12.75">
      <c r="A108" s="1">
        <v>103</v>
      </c>
      <c r="B108" s="1" t="e">
        <f t="shared" si="2"/>
        <v>#REF!</v>
      </c>
      <c r="C108" s="1" t="e">
        <f t="shared" si="3"/>
        <v>#REF!</v>
      </c>
      <c r="D108" s="8" t="e">
        <f>+#REF!</f>
        <v>#REF!</v>
      </c>
      <c r="E108" s="8" t="e">
        <f>+#REF!</f>
        <v>#REF!</v>
      </c>
      <c r="F108" s="8" t="e">
        <f>+#REF!</f>
        <v>#REF!</v>
      </c>
    </row>
    <row r="109" spans="1:6" ht="12.75">
      <c r="A109" s="1">
        <v>104</v>
      </c>
      <c r="B109" s="1" t="e">
        <f t="shared" si="2"/>
        <v>#REF!</v>
      </c>
      <c r="C109" s="1" t="e">
        <f t="shared" si="3"/>
        <v>#REF!</v>
      </c>
      <c r="D109" s="8" t="e">
        <f>+#REF!</f>
        <v>#REF!</v>
      </c>
      <c r="E109" s="8" t="e">
        <f>+#REF!</f>
        <v>#REF!</v>
      </c>
      <c r="F109" s="8" t="e">
        <f>+#REF!</f>
        <v>#REF!</v>
      </c>
    </row>
    <row r="110" spans="1:6" ht="12.75">
      <c r="A110" s="1">
        <v>105</v>
      </c>
      <c r="B110" s="1" t="e">
        <f t="shared" si="2"/>
        <v>#REF!</v>
      </c>
      <c r="C110" s="1" t="e">
        <f t="shared" si="3"/>
        <v>#REF!</v>
      </c>
      <c r="D110" s="8" t="e">
        <f>+#REF!</f>
        <v>#REF!</v>
      </c>
      <c r="E110" s="8" t="e">
        <f>+#REF!</f>
        <v>#REF!</v>
      </c>
      <c r="F110" s="8" t="e">
        <f>+#REF!</f>
        <v>#REF!</v>
      </c>
    </row>
    <row r="111" spans="1:6" ht="12.75">
      <c r="A111" s="1">
        <v>106</v>
      </c>
      <c r="B111" s="1" t="e">
        <f t="shared" si="2"/>
        <v>#REF!</v>
      </c>
      <c r="C111" s="1" t="e">
        <f t="shared" si="3"/>
        <v>#REF!</v>
      </c>
      <c r="D111" s="8" t="e">
        <f>+#REF!</f>
        <v>#REF!</v>
      </c>
      <c r="E111" s="8" t="e">
        <f>+#REF!</f>
        <v>#REF!</v>
      </c>
      <c r="F111" s="8" t="e">
        <f>+#REF!</f>
        <v>#REF!</v>
      </c>
    </row>
    <row r="112" spans="1:6" ht="12.75">
      <c r="A112" s="1">
        <v>107</v>
      </c>
      <c r="B112" s="1" t="e">
        <f t="shared" si="2"/>
        <v>#REF!</v>
      </c>
      <c r="C112" s="1" t="e">
        <f t="shared" si="3"/>
        <v>#REF!</v>
      </c>
      <c r="D112" s="8" t="e">
        <f>+#REF!</f>
        <v>#REF!</v>
      </c>
      <c r="E112" s="8" t="e">
        <f>+#REF!</f>
        <v>#REF!</v>
      </c>
      <c r="F112" s="8" t="e">
        <f>+#REF!</f>
        <v>#REF!</v>
      </c>
    </row>
    <row r="113" spans="1:6" ht="12.75">
      <c r="A113" s="1">
        <v>108</v>
      </c>
      <c r="B113" s="1" t="e">
        <f t="shared" si="2"/>
        <v>#REF!</v>
      </c>
      <c r="C113" s="1" t="e">
        <f t="shared" si="3"/>
        <v>#REF!</v>
      </c>
      <c r="D113" s="8" t="e">
        <f>+#REF!</f>
        <v>#REF!</v>
      </c>
      <c r="E113" s="8" t="e">
        <f>+#REF!</f>
        <v>#REF!</v>
      </c>
      <c r="F113" s="8" t="e">
        <f>+#REF!</f>
        <v>#REF!</v>
      </c>
    </row>
    <row r="114" spans="1:6" ht="12.75">
      <c r="A114" s="1">
        <v>109</v>
      </c>
      <c r="B114" s="1" t="e">
        <f t="shared" si="2"/>
        <v>#REF!</v>
      </c>
      <c r="C114" s="1" t="e">
        <f t="shared" si="3"/>
        <v>#REF!</v>
      </c>
      <c r="D114" s="8" t="e">
        <f>+#REF!</f>
        <v>#REF!</v>
      </c>
      <c r="E114" s="8" t="e">
        <f>+#REF!</f>
        <v>#REF!</v>
      </c>
      <c r="F114" s="8" t="e">
        <f>+#REF!</f>
        <v>#REF!</v>
      </c>
    </row>
    <row r="115" spans="1:6" ht="12.75">
      <c r="A115" s="1">
        <v>110</v>
      </c>
      <c r="B115" s="1" t="e">
        <f t="shared" si="2"/>
        <v>#REF!</v>
      </c>
      <c r="C115" s="1" t="e">
        <f t="shared" si="3"/>
        <v>#REF!</v>
      </c>
      <c r="D115" s="8" t="e">
        <f>+#REF!</f>
        <v>#REF!</v>
      </c>
      <c r="E115" s="8" t="e">
        <f>+#REF!</f>
        <v>#REF!</v>
      </c>
      <c r="F115" s="8" t="e">
        <f>+#REF!</f>
        <v>#REF!</v>
      </c>
    </row>
    <row r="116" spans="1:6" ht="12.75">
      <c r="A116" s="1">
        <v>111</v>
      </c>
      <c r="B116" s="1" t="e">
        <f t="shared" si="2"/>
        <v>#REF!</v>
      </c>
      <c r="C116" s="1" t="e">
        <f t="shared" si="3"/>
        <v>#REF!</v>
      </c>
      <c r="D116" s="8" t="e">
        <f>+#REF!</f>
        <v>#REF!</v>
      </c>
      <c r="E116" s="8" t="e">
        <f>+#REF!</f>
        <v>#REF!</v>
      </c>
      <c r="F116" s="8" t="e">
        <f>+#REF!</f>
        <v>#REF!</v>
      </c>
    </row>
    <row r="117" spans="1:6" ht="12.75">
      <c r="A117" s="1">
        <v>112</v>
      </c>
      <c r="B117" s="1" t="e">
        <f t="shared" si="2"/>
        <v>#REF!</v>
      </c>
      <c r="C117" s="1" t="e">
        <f t="shared" si="3"/>
        <v>#REF!</v>
      </c>
      <c r="D117" s="8" t="e">
        <f>+#REF!</f>
        <v>#REF!</v>
      </c>
      <c r="E117" s="8" t="e">
        <f>+#REF!</f>
        <v>#REF!</v>
      </c>
      <c r="F117" s="8" t="e">
        <f>+#REF!</f>
        <v>#REF!</v>
      </c>
    </row>
    <row r="118" spans="1:6" ht="12.75">
      <c r="A118" s="1">
        <v>113</v>
      </c>
      <c r="B118" s="1" t="e">
        <f t="shared" si="2"/>
        <v>#REF!</v>
      </c>
      <c r="C118" s="1" t="e">
        <f t="shared" si="3"/>
        <v>#REF!</v>
      </c>
      <c r="D118" s="8" t="e">
        <f>+#REF!</f>
        <v>#REF!</v>
      </c>
      <c r="E118" s="8" t="e">
        <f>+#REF!</f>
        <v>#REF!</v>
      </c>
      <c r="F118" s="8" t="e">
        <f>+#REF!</f>
        <v>#REF!</v>
      </c>
    </row>
    <row r="119" spans="1:6" ht="12.75">
      <c r="A119" s="1">
        <v>114</v>
      </c>
      <c r="B119" s="1" t="e">
        <f t="shared" si="2"/>
        <v>#REF!</v>
      </c>
      <c r="C119" s="1" t="e">
        <f t="shared" si="3"/>
        <v>#REF!</v>
      </c>
      <c r="D119" s="8" t="e">
        <f>+#REF!</f>
        <v>#REF!</v>
      </c>
      <c r="E119" s="8" t="e">
        <f>+#REF!</f>
        <v>#REF!</v>
      </c>
      <c r="F119" s="8" t="e">
        <f>+#REF!</f>
        <v>#REF!</v>
      </c>
    </row>
    <row r="120" spans="1:6" ht="12.75">
      <c r="A120" s="1">
        <v>115</v>
      </c>
      <c r="B120" s="1" t="e">
        <f t="shared" si="2"/>
        <v>#REF!</v>
      </c>
      <c r="C120" s="1" t="e">
        <f t="shared" si="3"/>
        <v>#REF!</v>
      </c>
      <c r="D120" s="8" t="e">
        <f>+#REF!</f>
        <v>#REF!</v>
      </c>
      <c r="E120" s="8" t="e">
        <f>+#REF!</f>
        <v>#REF!</v>
      </c>
      <c r="F120" s="8" t="e">
        <f>+#REF!</f>
        <v>#REF!</v>
      </c>
    </row>
    <row r="121" spans="1:6" ht="12.75">
      <c r="A121" s="1">
        <v>116</v>
      </c>
      <c r="B121" s="1" t="e">
        <f t="shared" si="2"/>
        <v>#REF!</v>
      </c>
      <c r="C121" s="1" t="e">
        <f t="shared" si="3"/>
        <v>#REF!</v>
      </c>
      <c r="D121" s="8" t="e">
        <f>+#REF!</f>
        <v>#REF!</v>
      </c>
      <c r="E121" s="8" t="e">
        <f>+#REF!</f>
        <v>#REF!</v>
      </c>
      <c r="F121" s="8" t="e">
        <f>+#REF!</f>
        <v>#REF!</v>
      </c>
    </row>
    <row r="122" spans="1:6" ht="12.75">
      <c r="A122" s="1">
        <v>117</v>
      </c>
      <c r="B122" s="1" t="e">
        <f t="shared" si="2"/>
        <v>#REF!</v>
      </c>
      <c r="C122" s="1" t="e">
        <f t="shared" si="3"/>
        <v>#REF!</v>
      </c>
      <c r="D122" s="8" t="e">
        <f>+#REF!</f>
        <v>#REF!</v>
      </c>
      <c r="E122" s="8" t="e">
        <f>+#REF!</f>
        <v>#REF!</v>
      </c>
      <c r="F122" s="8" t="e">
        <f>+#REF!</f>
        <v>#REF!</v>
      </c>
    </row>
    <row r="123" spans="1:6" ht="12.75">
      <c r="A123" s="1">
        <v>118</v>
      </c>
      <c r="B123" s="1" t="e">
        <f t="shared" si="2"/>
        <v>#REF!</v>
      </c>
      <c r="C123" s="1" t="e">
        <f t="shared" si="3"/>
        <v>#REF!</v>
      </c>
      <c r="D123" s="8" t="e">
        <f>+#REF!</f>
        <v>#REF!</v>
      </c>
      <c r="E123" s="8" t="e">
        <f>+#REF!</f>
        <v>#REF!</v>
      </c>
      <c r="F123" s="8" t="e">
        <f>+#REF!</f>
        <v>#REF!</v>
      </c>
    </row>
    <row r="124" spans="1:6" ht="12.75">
      <c r="A124" s="1">
        <v>119</v>
      </c>
      <c r="B124" s="1" t="e">
        <f t="shared" si="2"/>
        <v>#REF!</v>
      </c>
      <c r="C124" s="1" t="e">
        <f t="shared" si="3"/>
        <v>#REF!</v>
      </c>
      <c r="D124" s="8" t="e">
        <f>+#REF!</f>
        <v>#REF!</v>
      </c>
      <c r="E124" s="8" t="e">
        <f>+#REF!</f>
        <v>#REF!</v>
      </c>
      <c r="F124" s="8" t="e">
        <f>+#REF!</f>
        <v>#REF!</v>
      </c>
    </row>
    <row r="125" spans="1:6" ht="12.75">
      <c r="A125" s="1">
        <v>120</v>
      </c>
      <c r="B125" s="1" t="e">
        <f t="shared" si="2"/>
        <v>#REF!</v>
      </c>
      <c r="C125" s="1" t="e">
        <f t="shared" si="3"/>
        <v>#REF!</v>
      </c>
      <c r="D125" s="8" t="e">
        <f>+#REF!</f>
        <v>#REF!</v>
      </c>
      <c r="E125" s="8" t="e">
        <f>+#REF!</f>
        <v>#REF!</v>
      </c>
      <c r="F125" s="8" t="e">
        <f>+#REF!</f>
        <v>#REF!</v>
      </c>
    </row>
    <row r="126" spans="1:6" ht="12.75">
      <c r="A126" s="1">
        <v>121</v>
      </c>
      <c r="B126" s="1" t="e">
        <f t="shared" si="2"/>
        <v>#REF!</v>
      </c>
      <c r="C126" s="1" t="e">
        <f t="shared" si="3"/>
        <v>#REF!</v>
      </c>
      <c r="D126" s="8" t="e">
        <f>+#REF!</f>
        <v>#REF!</v>
      </c>
      <c r="E126" s="8" t="e">
        <f>+#REF!</f>
        <v>#REF!</v>
      </c>
      <c r="F126" s="8" t="e">
        <f>+#REF!</f>
        <v>#REF!</v>
      </c>
    </row>
    <row r="127" spans="1:6" ht="12.75">
      <c r="A127" s="1">
        <v>122</v>
      </c>
      <c r="B127" s="1" t="e">
        <f t="shared" si="2"/>
        <v>#REF!</v>
      </c>
      <c r="C127" s="1" t="e">
        <f t="shared" si="3"/>
        <v>#REF!</v>
      </c>
      <c r="D127" s="8" t="e">
        <f>+#REF!</f>
        <v>#REF!</v>
      </c>
      <c r="E127" s="8" t="e">
        <f>+#REF!</f>
        <v>#REF!</v>
      </c>
      <c r="F127" s="8" t="e">
        <f>+#REF!</f>
        <v>#REF!</v>
      </c>
    </row>
    <row r="128" spans="1:6" ht="12.75">
      <c r="A128" s="1">
        <v>123</v>
      </c>
      <c r="B128" s="1" t="e">
        <f t="shared" si="2"/>
        <v>#REF!</v>
      </c>
      <c r="C128" s="1" t="e">
        <f t="shared" si="3"/>
        <v>#REF!</v>
      </c>
      <c r="D128" s="8" t="e">
        <f>+#REF!</f>
        <v>#REF!</v>
      </c>
      <c r="E128" s="8" t="e">
        <f>+#REF!</f>
        <v>#REF!</v>
      </c>
      <c r="F128" s="8" t="e">
        <f>+#REF!</f>
        <v>#REF!</v>
      </c>
    </row>
    <row r="129" spans="1:6" ht="12.75">
      <c r="A129" s="1">
        <v>124</v>
      </c>
      <c r="B129" s="1" t="e">
        <f t="shared" si="2"/>
        <v>#REF!</v>
      </c>
      <c r="C129" s="1" t="e">
        <f t="shared" si="3"/>
        <v>#REF!</v>
      </c>
      <c r="D129" s="8" t="e">
        <f>+#REF!</f>
        <v>#REF!</v>
      </c>
      <c r="E129" s="8" t="e">
        <f>+#REF!</f>
        <v>#REF!</v>
      </c>
      <c r="F129" s="8" t="e">
        <f>+#REF!</f>
        <v>#REF!</v>
      </c>
    </row>
    <row r="130" spans="1:6" ht="12.75">
      <c r="A130" s="1">
        <v>125</v>
      </c>
      <c r="B130" s="1" t="e">
        <f t="shared" si="2"/>
        <v>#REF!</v>
      </c>
      <c r="C130" s="1" t="e">
        <f t="shared" si="3"/>
        <v>#REF!</v>
      </c>
      <c r="D130" s="8" t="e">
        <f>+#REF!</f>
        <v>#REF!</v>
      </c>
      <c r="E130" s="8" t="e">
        <f>+#REF!</f>
        <v>#REF!</v>
      </c>
      <c r="F130" s="8" t="e">
        <f>+#REF!</f>
        <v>#REF!</v>
      </c>
    </row>
    <row r="131" spans="1:6" ht="12.75">
      <c r="A131" s="1">
        <v>126</v>
      </c>
      <c r="B131" s="1" t="e">
        <f t="shared" si="2"/>
        <v>#REF!</v>
      </c>
      <c r="C131" s="1" t="e">
        <f t="shared" si="3"/>
        <v>#REF!</v>
      </c>
      <c r="D131" s="8" t="e">
        <f>+#REF!</f>
        <v>#REF!</v>
      </c>
      <c r="E131" s="8" t="e">
        <f>+#REF!</f>
        <v>#REF!</v>
      </c>
      <c r="F131" s="8" t="e">
        <f>+#REF!</f>
        <v>#REF!</v>
      </c>
    </row>
    <row r="132" spans="1:6" ht="12.75">
      <c r="A132" s="1">
        <v>127</v>
      </c>
      <c r="B132" s="1" t="e">
        <f t="shared" si="2"/>
        <v>#REF!</v>
      </c>
      <c r="C132" s="1" t="e">
        <f t="shared" si="3"/>
        <v>#REF!</v>
      </c>
      <c r="D132" s="8" t="e">
        <f>+#REF!</f>
        <v>#REF!</v>
      </c>
      <c r="E132" s="8" t="e">
        <f>+#REF!</f>
        <v>#REF!</v>
      </c>
      <c r="F132" s="8" t="e">
        <f>+#REF!</f>
        <v>#REF!</v>
      </c>
    </row>
    <row r="133" spans="1:6" ht="12.75">
      <c r="A133" s="1">
        <v>128</v>
      </c>
      <c r="B133" s="1" t="e">
        <f t="shared" si="2"/>
        <v>#REF!</v>
      </c>
      <c r="C133" s="1" t="e">
        <f t="shared" si="3"/>
        <v>#REF!</v>
      </c>
      <c r="D133" s="8" t="e">
        <f>+#REF!</f>
        <v>#REF!</v>
      </c>
      <c r="E133" s="8" t="e">
        <f>+#REF!</f>
        <v>#REF!</v>
      </c>
      <c r="F133" s="8" t="e">
        <f>+#REF!</f>
        <v>#REF!</v>
      </c>
    </row>
    <row r="134" spans="1:6" ht="12.75">
      <c r="A134" s="1">
        <v>129</v>
      </c>
      <c r="B134" s="1" t="e">
        <f aca="true" t="shared" si="4" ref="B134:B197">CONCATENATE(E134," ",D134)</f>
        <v>#REF!</v>
      </c>
      <c r="C134" s="1" t="e">
        <f aca="true" t="shared" si="5" ref="C134:C197">IF(F134="","",F134)</f>
        <v>#REF!</v>
      </c>
      <c r="D134" s="8" t="e">
        <f>+#REF!</f>
        <v>#REF!</v>
      </c>
      <c r="E134" s="8" t="e">
        <f>+#REF!</f>
        <v>#REF!</v>
      </c>
      <c r="F134" s="8" t="e">
        <f>+#REF!</f>
        <v>#REF!</v>
      </c>
    </row>
    <row r="135" spans="1:6" ht="12.75">
      <c r="A135" s="1">
        <v>130</v>
      </c>
      <c r="B135" s="1" t="e">
        <f t="shared" si="4"/>
        <v>#REF!</v>
      </c>
      <c r="C135" s="1" t="e">
        <f t="shared" si="5"/>
        <v>#REF!</v>
      </c>
      <c r="D135" s="8" t="e">
        <f>+#REF!</f>
        <v>#REF!</v>
      </c>
      <c r="E135" s="8" t="e">
        <f>+#REF!</f>
        <v>#REF!</v>
      </c>
      <c r="F135" s="8" t="e">
        <f>+#REF!</f>
        <v>#REF!</v>
      </c>
    </row>
    <row r="136" spans="1:6" ht="12.75">
      <c r="A136" s="1">
        <v>131</v>
      </c>
      <c r="B136" s="1" t="e">
        <f t="shared" si="4"/>
        <v>#REF!</v>
      </c>
      <c r="C136" s="1" t="e">
        <f t="shared" si="5"/>
        <v>#REF!</v>
      </c>
      <c r="D136" s="8" t="e">
        <f>+#REF!</f>
        <v>#REF!</v>
      </c>
      <c r="E136" s="8" t="e">
        <f>+#REF!</f>
        <v>#REF!</v>
      </c>
      <c r="F136" s="8" t="e">
        <f>+#REF!</f>
        <v>#REF!</v>
      </c>
    </row>
    <row r="137" spans="1:6" ht="12.75">
      <c r="A137" s="1">
        <v>132</v>
      </c>
      <c r="B137" s="1" t="e">
        <f t="shared" si="4"/>
        <v>#REF!</v>
      </c>
      <c r="C137" s="1" t="e">
        <f t="shared" si="5"/>
        <v>#REF!</v>
      </c>
      <c r="D137" s="8" t="e">
        <f>+#REF!</f>
        <v>#REF!</v>
      </c>
      <c r="E137" s="8" t="e">
        <f>+#REF!</f>
        <v>#REF!</v>
      </c>
      <c r="F137" s="8" t="e">
        <f>+#REF!</f>
        <v>#REF!</v>
      </c>
    </row>
    <row r="138" spans="1:6" ht="12.75">
      <c r="A138" s="1">
        <v>133</v>
      </c>
      <c r="B138" s="1" t="e">
        <f t="shared" si="4"/>
        <v>#REF!</v>
      </c>
      <c r="C138" s="1" t="e">
        <f t="shared" si="5"/>
        <v>#REF!</v>
      </c>
      <c r="D138" s="8" t="e">
        <f>+#REF!</f>
        <v>#REF!</v>
      </c>
      <c r="E138" s="8" t="e">
        <f>+#REF!</f>
        <v>#REF!</v>
      </c>
      <c r="F138" s="8" t="e">
        <f>+#REF!</f>
        <v>#REF!</v>
      </c>
    </row>
    <row r="139" spans="1:6" ht="12.75">
      <c r="A139" s="1">
        <v>134</v>
      </c>
      <c r="B139" s="1" t="e">
        <f t="shared" si="4"/>
        <v>#REF!</v>
      </c>
      <c r="C139" s="1" t="e">
        <f t="shared" si="5"/>
        <v>#REF!</v>
      </c>
      <c r="D139" s="8" t="e">
        <f>+#REF!</f>
        <v>#REF!</v>
      </c>
      <c r="E139" s="8" t="e">
        <f>+#REF!</f>
        <v>#REF!</v>
      </c>
      <c r="F139" s="8" t="e">
        <f>+#REF!</f>
        <v>#REF!</v>
      </c>
    </row>
    <row r="140" spans="1:6" ht="12.75">
      <c r="A140" s="1">
        <v>135</v>
      </c>
      <c r="B140" s="1" t="e">
        <f t="shared" si="4"/>
        <v>#REF!</v>
      </c>
      <c r="C140" s="1" t="e">
        <f t="shared" si="5"/>
        <v>#REF!</v>
      </c>
      <c r="D140" s="8" t="e">
        <f>+#REF!</f>
        <v>#REF!</v>
      </c>
      <c r="E140" s="8" t="e">
        <f>+#REF!</f>
        <v>#REF!</v>
      </c>
      <c r="F140" s="8" t="e">
        <f>+#REF!</f>
        <v>#REF!</v>
      </c>
    </row>
    <row r="141" spans="1:6" ht="12.75">
      <c r="A141" s="1">
        <v>136</v>
      </c>
      <c r="B141" s="1" t="e">
        <f t="shared" si="4"/>
        <v>#REF!</v>
      </c>
      <c r="C141" s="1" t="e">
        <f t="shared" si="5"/>
        <v>#REF!</v>
      </c>
      <c r="D141" s="8" t="e">
        <f>+#REF!</f>
        <v>#REF!</v>
      </c>
      <c r="E141" s="8" t="e">
        <f>+#REF!</f>
        <v>#REF!</v>
      </c>
      <c r="F141" s="8" t="e">
        <f>+#REF!</f>
        <v>#REF!</v>
      </c>
    </row>
    <row r="142" spans="1:6" ht="12.75">
      <c r="A142" s="1">
        <v>137</v>
      </c>
      <c r="B142" s="1" t="e">
        <f t="shared" si="4"/>
        <v>#REF!</v>
      </c>
      <c r="C142" s="1" t="e">
        <f t="shared" si="5"/>
        <v>#REF!</v>
      </c>
      <c r="D142" s="8" t="e">
        <f>+#REF!</f>
        <v>#REF!</v>
      </c>
      <c r="E142" s="8" t="e">
        <f>+#REF!</f>
        <v>#REF!</v>
      </c>
      <c r="F142" s="8" t="e">
        <f>+#REF!</f>
        <v>#REF!</v>
      </c>
    </row>
    <row r="143" spans="1:6" ht="12.75">
      <c r="A143" s="1">
        <v>138</v>
      </c>
      <c r="B143" s="1" t="e">
        <f t="shared" si="4"/>
        <v>#REF!</v>
      </c>
      <c r="C143" s="1" t="e">
        <f t="shared" si="5"/>
        <v>#REF!</v>
      </c>
      <c r="D143" s="8" t="e">
        <f>+#REF!</f>
        <v>#REF!</v>
      </c>
      <c r="E143" s="8" t="e">
        <f>+#REF!</f>
        <v>#REF!</v>
      </c>
      <c r="F143" s="8" t="e">
        <f>+#REF!</f>
        <v>#REF!</v>
      </c>
    </row>
    <row r="144" spans="1:6" ht="12.75">
      <c r="A144" s="1">
        <v>139</v>
      </c>
      <c r="B144" s="1" t="e">
        <f t="shared" si="4"/>
        <v>#REF!</v>
      </c>
      <c r="C144" s="1" t="e">
        <f t="shared" si="5"/>
        <v>#REF!</v>
      </c>
      <c r="D144" s="8" t="e">
        <f>+#REF!</f>
        <v>#REF!</v>
      </c>
      <c r="E144" s="8" t="e">
        <f>+#REF!</f>
        <v>#REF!</v>
      </c>
      <c r="F144" s="8" t="e">
        <f>+#REF!</f>
        <v>#REF!</v>
      </c>
    </row>
    <row r="145" spans="1:6" ht="12.75">
      <c r="A145" s="1">
        <v>140</v>
      </c>
      <c r="B145" s="1" t="e">
        <f t="shared" si="4"/>
        <v>#REF!</v>
      </c>
      <c r="C145" s="1" t="e">
        <f t="shared" si="5"/>
        <v>#REF!</v>
      </c>
      <c r="D145" s="8" t="e">
        <f>+#REF!</f>
        <v>#REF!</v>
      </c>
      <c r="E145" s="8" t="e">
        <f>+#REF!</f>
        <v>#REF!</v>
      </c>
      <c r="F145" s="8" t="e">
        <f>+#REF!</f>
        <v>#REF!</v>
      </c>
    </row>
    <row r="146" spans="1:6" ht="12.75">
      <c r="A146" s="1">
        <v>141</v>
      </c>
      <c r="B146" s="1" t="e">
        <f t="shared" si="4"/>
        <v>#REF!</v>
      </c>
      <c r="C146" s="1" t="e">
        <f t="shared" si="5"/>
        <v>#REF!</v>
      </c>
      <c r="D146" s="8" t="e">
        <f>+#REF!</f>
        <v>#REF!</v>
      </c>
      <c r="E146" s="8" t="e">
        <f>+#REF!</f>
        <v>#REF!</v>
      </c>
      <c r="F146" s="8" t="e">
        <f>+#REF!</f>
        <v>#REF!</v>
      </c>
    </row>
    <row r="147" spans="1:6" ht="12.75">
      <c r="A147" s="1">
        <v>142</v>
      </c>
      <c r="B147" s="1" t="e">
        <f t="shared" si="4"/>
        <v>#REF!</v>
      </c>
      <c r="C147" s="1" t="e">
        <f t="shared" si="5"/>
        <v>#REF!</v>
      </c>
      <c r="D147" s="8" t="e">
        <f>+#REF!</f>
        <v>#REF!</v>
      </c>
      <c r="E147" s="8" t="e">
        <f>+#REF!</f>
        <v>#REF!</v>
      </c>
      <c r="F147" s="8" t="e">
        <f>+#REF!</f>
        <v>#REF!</v>
      </c>
    </row>
    <row r="148" spans="1:6" ht="12.75">
      <c r="A148" s="1">
        <v>143</v>
      </c>
      <c r="B148" s="1" t="e">
        <f t="shared" si="4"/>
        <v>#REF!</v>
      </c>
      <c r="C148" s="1" t="e">
        <f t="shared" si="5"/>
        <v>#REF!</v>
      </c>
      <c r="D148" s="8" t="e">
        <f>+#REF!</f>
        <v>#REF!</v>
      </c>
      <c r="E148" s="8" t="e">
        <f>+#REF!</f>
        <v>#REF!</v>
      </c>
      <c r="F148" s="8" t="e">
        <f>+#REF!</f>
        <v>#REF!</v>
      </c>
    </row>
    <row r="149" spans="1:6" ht="12.75">
      <c r="A149" s="1">
        <v>144</v>
      </c>
      <c r="B149" s="1" t="e">
        <f t="shared" si="4"/>
        <v>#REF!</v>
      </c>
      <c r="C149" s="1" t="e">
        <f t="shared" si="5"/>
        <v>#REF!</v>
      </c>
      <c r="D149" s="8" t="e">
        <f>+#REF!</f>
        <v>#REF!</v>
      </c>
      <c r="E149" s="8" t="e">
        <f>+#REF!</f>
        <v>#REF!</v>
      </c>
      <c r="F149" s="8" t="e">
        <f>+#REF!</f>
        <v>#REF!</v>
      </c>
    </row>
    <row r="150" spans="1:6" ht="12.75">
      <c r="A150" s="1">
        <v>145</v>
      </c>
      <c r="B150" s="1" t="e">
        <f t="shared" si="4"/>
        <v>#REF!</v>
      </c>
      <c r="C150" s="1" t="e">
        <f t="shared" si="5"/>
        <v>#REF!</v>
      </c>
      <c r="D150" s="8" t="e">
        <f>+#REF!</f>
        <v>#REF!</v>
      </c>
      <c r="E150" s="8" t="e">
        <f>+#REF!</f>
        <v>#REF!</v>
      </c>
      <c r="F150" s="8" t="e">
        <f>+#REF!</f>
        <v>#REF!</v>
      </c>
    </row>
    <row r="151" spans="1:6" ht="12.75">
      <c r="A151" s="1">
        <v>146</v>
      </c>
      <c r="B151" s="1" t="e">
        <f t="shared" si="4"/>
        <v>#REF!</v>
      </c>
      <c r="C151" s="1" t="e">
        <f t="shared" si="5"/>
        <v>#REF!</v>
      </c>
      <c r="D151" s="8" t="e">
        <f>+#REF!</f>
        <v>#REF!</v>
      </c>
      <c r="E151" s="8" t="e">
        <f>+#REF!</f>
        <v>#REF!</v>
      </c>
      <c r="F151" s="8" t="e">
        <f>+#REF!</f>
        <v>#REF!</v>
      </c>
    </row>
    <row r="152" spans="1:6" ht="12.75">
      <c r="A152" s="1">
        <v>147</v>
      </c>
      <c r="B152" s="1" t="e">
        <f t="shared" si="4"/>
        <v>#REF!</v>
      </c>
      <c r="C152" s="1" t="e">
        <f t="shared" si="5"/>
        <v>#REF!</v>
      </c>
      <c r="D152" s="8" t="e">
        <f>+#REF!</f>
        <v>#REF!</v>
      </c>
      <c r="E152" s="8" t="e">
        <f>+#REF!</f>
        <v>#REF!</v>
      </c>
      <c r="F152" s="8" t="e">
        <f>+#REF!</f>
        <v>#REF!</v>
      </c>
    </row>
    <row r="153" spans="1:6" ht="12.75">
      <c r="A153" s="1">
        <v>148</v>
      </c>
      <c r="B153" s="1" t="e">
        <f t="shared" si="4"/>
        <v>#REF!</v>
      </c>
      <c r="C153" s="1" t="e">
        <f t="shared" si="5"/>
        <v>#REF!</v>
      </c>
      <c r="D153" s="8" t="e">
        <f>+#REF!</f>
        <v>#REF!</v>
      </c>
      <c r="E153" s="8" t="e">
        <f>+#REF!</f>
        <v>#REF!</v>
      </c>
      <c r="F153" s="8" t="e">
        <f>+#REF!</f>
        <v>#REF!</v>
      </c>
    </row>
    <row r="154" spans="1:6" ht="12.75">
      <c r="A154" s="1">
        <v>149</v>
      </c>
      <c r="B154" s="1" t="e">
        <f t="shared" si="4"/>
        <v>#REF!</v>
      </c>
      <c r="C154" s="1" t="e">
        <f t="shared" si="5"/>
        <v>#REF!</v>
      </c>
      <c r="D154" s="8" t="e">
        <f>+#REF!</f>
        <v>#REF!</v>
      </c>
      <c r="E154" s="8" t="e">
        <f>+#REF!</f>
        <v>#REF!</v>
      </c>
      <c r="F154" s="8" t="e">
        <f>+#REF!</f>
        <v>#REF!</v>
      </c>
    </row>
    <row r="155" spans="1:6" ht="12.75">
      <c r="A155" s="1">
        <v>150</v>
      </c>
      <c r="B155" s="1" t="e">
        <f t="shared" si="4"/>
        <v>#REF!</v>
      </c>
      <c r="C155" s="1" t="e">
        <f t="shared" si="5"/>
        <v>#REF!</v>
      </c>
      <c r="D155" s="8" t="e">
        <f>+#REF!</f>
        <v>#REF!</v>
      </c>
      <c r="E155" s="8" t="e">
        <f>+#REF!</f>
        <v>#REF!</v>
      </c>
      <c r="F155" s="8" t="e">
        <f>+#REF!</f>
        <v>#REF!</v>
      </c>
    </row>
    <row r="156" spans="1:6" ht="12.75">
      <c r="A156" s="1">
        <v>151</v>
      </c>
      <c r="B156" s="1" t="e">
        <f t="shared" si="4"/>
        <v>#REF!</v>
      </c>
      <c r="C156" s="1" t="e">
        <f t="shared" si="5"/>
        <v>#REF!</v>
      </c>
      <c r="D156" s="8" t="e">
        <f>+#REF!</f>
        <v>#REF!</v>
      </c>
      <c r="E156" s="8" t="e">
        <f>+#REF!</f>
        <v>#REF!</v>
      </c>
      <c r="F156" s="8" t="e">
        <f>+#REF!</f>
        <v>#REF!</v>
      </c>
    </row>
    <row r="157" spans="1:6" ht="12.75">
      <c r="A157" s="1">
        <v>152</v>
      </c>
      <c r="B157" s="1" t="e">
        <f t="shared" si="4"/>
        <v>#REF!</v>
      </c>
      <c r="C157" s="1" t="e">
        <f t="shared" si="5"/>
        <v>#REF!</v>
      </c>
      <c r="D157" s="8" t="e">
        <f>+#REF!</f>
        <v>#REF!</v>
      </c>
      <c r="E157" s="8" t="e">
        <f>+#REF!</f>
        <v>#REF!</v>
      </c>
      <c r="F157" s="8" t="e">
        <f>+#REF!</f>
        <v>#REF!</v>
      </c>
    </row>
    <row r="158" spans="1:6" ht="12.75">
      <c r="A158" s="1">
        <v>153</v>
      </c>
      <c r="B158" s="1" t="e">
        <f t="shared" si="4"/>
        <v>#REF!</v>
      </c>
      <c r="C158" s="1" t="e">
        <f t="shared" si="5"/>
        <v>#REF!</v>
      </c>
      <c r="D158" s="8" t="e">
        <f>+#REF!</f>
        <v>#REF!</v>
      </c>
      <c r="E158" s="8" t="e">
        <f>+#REF!</f>
        <v>#REF!</v>
      </c>
      <c r="F158" s="8" t="e">
        <f>+#REF!</f>
        <v>#REF!</v>
      </c>
    </row>
    <row r="159" spans="1:6" ht="12.75">
      <c r="A159" s="1">
        <v>154</v>
      </c>
      <c r="B159" s="1" t="e">
        <f t="shared" si="4"/>
        <v>#REF!</v>
      </c>
      <c r="C159" s="1" t="e">
        <f t="shared" si="5"/>
        <v>#REF!</v>
      </c>
      <c r="D159" s="8" t="e">
        <f>+#REF!</f>
        <v>#REF!</v>
      </c>
      <c r="E159" s="8" t="e">
        <f>+#REF!</f>
        <v>#REF!</v>
      </c>
      <c r="F159" s="8" t="e">
        <f>+#REF!</f>
        <v>#REF!</v>
      </c>
    </row>
    <row r="160" spans="1:6" ht="12.75">
      <c r="A160" s="1">
        <v>155</v>
      </c>
      <c r="B160" s="1" t="e">
        <f t="shared" si="4"/>
        <v>#REF!</v>
      </c>
      <c r="C160" s="1" t="e">
        <f t="shared" si="5"/>
        <v>#REF!</v>
      </c>
      <c r="D160" s="8" t="e">
        <f>+#REF!</f>
        <v>#REF!</v>
      </c>
      <c r="E160" s="8" t="e">
        <f>+#REF!</f>
        <v>#REF!</v>
      </c>
      <c r="F160" s="8" t="e">
        <f>+#REF!</f>
        <v>#REF!</v>
      </c>
    </row>
    <row r="161" spans="1:6" ht="12.75">
      <c r="A161" s="1">
        <v>156</v>
      </c>
      <c r="B161" s="1" t="e">
        <f t="shared" si="4"/>
        <v>#REF!</v>
      </c>
      <c r="C161" s="1" t="e">
        <f t="shared" si="5"/>
        <v>#REF!</v>
      </c>
      <c r="D161" s="8" t="e">
        <f>+#REF!</f>
        <v>#REF!</v>
      </c>
      <c r="E161" s="8" t="e">
        <f>+#REF!</f>
        <v>#REF!</v>
      </c>
      <c r="F161" s="8" t="e">
        <f>+#REF!</f>
        <v>#REF!</v>
      </c>
    </row>
    <row r="162" spans="1:6" ht="12.75">
      <c r="A162" s="1">
        <v>157</v>
      </c>
      <c r="B162" s="1" t="e">
        <f t="shared" si="4"/>
        <v>#REF!</v>
      </c>
      <c r="C162" s="1" t="e">
        <f t="shared" si="5"/>
        <v>#REF!</v>
      </c>
      <c r="D162" s="8" t="e">
        <f>+#REF!</f>
        <v>#REF!</v>
      </c>
      <c r="E162" s="8" t="e">
        <f>+#REF!</f>
        <v>#REF!</v>
      </c>
      <c r="F162" s="8" t="e">
        <f>+#REF!</f>
        <v>#REF!</v>
      </c>
    </row>
    <row r="163" spans="1:6" ht="12.75">
      <c r="A163" s="1">
        <v>158</v>
      </c>
      <c r="B163" s="1" t="e">
        <f t="shared" si="4"/>
        <v>#REF!</v>
      </c>
      <c r="C163" s="1" t="e">
        <f t="shared" si="5"/>
        <v>#REF!</v>
      </c>
      <c r="D163" s="8" t="e">
        <f>+#REF!</f>
        <v>#REF!</v>
      </c>
      <c r="E163" s="8" t="e">
        <f>+#REF!</f>
        <v>#REF!</v>
      </c>
      <c r="F163" s="8" t="e">
        <f>+#REF!</f>
        <v>#REF!</v>
      </c>
    </row>
    <row r="164" spans="1:6" ht="12.75">
      <c r="A164" s="1">
        <v>159</v>
      </c>
      <c r="B164" s="1" t="e">
        <f t="shared" si="4"/>
        <v>#REF!</v>
      </c>
      <c r="C164" s="1" t="e">
        <f t="shared" si="5"/>
        <v>#REF!</v>
      </c>
      <c r="D164" s="8" t="e">
        <f>+#REF!</f>
        <v>#REF!</v>
      </c>
      <c r="E164" s="8" t="e">
        <f>+#REF!</f>
        <v>#REF!</v>
      </c>
      <c r="F164" s="8" t="e">
        <f>+#REF!</f>
        <v>#REF!</v>
      </c>
    </row>
    <row r="165" spans="1:6" ht="12.75">
      <c r="A165" s="1">
        <v>160</v>
      </c>
      <c r="B165" s="1" t="e">
        <f t="shared" si="4"/>
        <v>#REF!</v>
      </c>
      <c r="C165" s="1" t="e">
        <f t="shared" si="5"/>
        <v>#REF!</v>
      </c>
      <c r="D165" s="8" t="e">
        <f>+#REF!</f>
        <v>#REF!</v>
      </c>
      <c r="E165" s="8" t="e">
        <f>+#REF!</f>
        <v>#REF!</v>
      </c>
      <c r="F165" s="8" t="e">
        <f>+#REF!</f>
        <v>#REF!</v>
      </c>
    </row>
    <row r="166" spans="1:6" ht="12.75">
      <c r="A166" s="1">
        <v>161</v>
      </c>
      <c r="B166" s="1" t="e">
        <f t="shared" si="4"/>
        <v>#REF!</v>
      </c>
      <c r="C166" s="1" t="e">
        <f t="shared" si="5"/>
        <v>#REF!</v>
      </c>
      <c r="D166" s="8" t="e">
        <f>+#REF!</f>
        <v>#REF!</v>
      </c>
      <c r="E166" s="8" t="e">
        <f>+#REF!</f>
        <v>#REF!</v>
      </c>
      <c r="F166" s="8" t="e">
        <f>+#REF!</f>
        <v>#REF!</v>
      </c>
    </row>
    <row r="167" spans="1:6" ht="12.75">
      <c r="A167" s="1">
        <v>162</v>
      </c>
      <c r="B167" s="1" t="e">
        <f t="shared" si="4"/>
        <v>#REF!</v>
      </c>
      <c r="C167" s="1" t="e">
        <f t="shared" si="5"/>
        <v>#REF!</v>
      </c>
      <c r="D167" s="8" t="e">
        <f>+#REF!</f>
        <v>#REF!</v>
      </c>
      <c r="E167" s="8" t="e">
        <f>+#REF!</f>
        <v>#REF!</v>
      </c>
      <c r="F167" s="8" t="e">
        <f>+#REF!</f>
        <v>#REF!</v>
      </c>
    </row>
    <row r="168" spans="1:6" ht="12.75">
      <c r="A168" s="1">
        <v>163</v>
      </c>
      <c r="B168" s="1" t="e">
        <f t="shared" si="4"/>
        <v>#REF!</v>
      </c>
      <c r="C168" s="1" t="e">
        <f t="shared" si="5"/>
        <v>#REF!</v>
      </c>
      <c r="D168" s="8" t="e">
        <f>+#REF!</f>
        <v>#REF!</v>
      </c>
      <c r="E168" s="8" t="e">
        <f>+#REF!</f>
        <v>#REF!</v>
      </c>
      <c r="F168" s="8" t="e">
        <f>+#REF!</f>
        <v>#REF!</v>
      </c>
    </row>
    <row r="169" spans="1:6" ht="12.75">
      <c r="A169" s="1">
        <v>164</v>
      </c>
      <c r="B169" s="1" t="e">
        <f t="shared" si="4"/>
        <v>#REF!</v>
      </c>
      <c r="C169" s="1" t="e">
        <f t="shared" si="5"/>
        <v>#REF!</v>
      </c>
      <c r="D169" s="8" t="e">
        <f>+#REF!</f>
        <v>#REF!</v>
      </c>
      <c r="E169" s="8" t="e">
        <f>+#REF!</f>
        <v>#REF!</v>
      </c>
      <c r="F169" s="8" t="e">
        <f>+#REF!</f>
        <v>#REF!</v>
      </c>
    </row>
    <row r="170" spans="1:6" ht="12.75">
      <c r="A170" s="1">
        <v>165</v>
      </c>
      <c r="B170" s="1" t="e">
        <f t="shared" si="4"/>
        <v>#REF!</v>
      </c>
      <c r="C170" s="1" t="e">
        <f t="shared" si="5"/>
        <v>#REF!</v>
      </c>
      <c r="D170" s="8" t="e">
        <f>+#REF!</f>
        <v>#REF!</v>
      </c>
      <c r="E170" s="8" t="e">
        <f>+#REF!</f>
        <v>#REF!</v>
      </c>
      <c r="F170" s="8" t="e">
        <f>+#REF!</f>
        <v>#REF!</v>
      </c>
    </row>
    <row r="171" spans="1:6" ht="12.75">
      <c r="A171" s="1">
        <v>166</v>
      </c>
      <c r="B171" s="1" t="e">
        <f t="shared" si="4"/>
        <v>#REF!</v>
      </c>
      <c r="C171" s="1" t="e">
        <f t="shared" si="5"/>
        <v>#REF!</v>
      </c>
      <c r="D171" s="8" t="e">
        <f>+#REF!</f>
        <v>#REF!</v>
      </c>
      <c r="E171" s="8" t="e">
        <f>+#REF!</f>
        <v>#REF!</v>
      </c>
      <c r="F171" s="8" t="e">
        <f>+#REF!</f>
        <v>#REF!</v>
      </c>
    </row>
    <row r="172" spans="1:6" ht="12.75">
      <c r="A172" s="1">
        <v>167</v>
      </c>
      <c r="B172" s="1" t="e">
        <f t="shared" si="4"/>
        <v>#REF!</v>
      </c>
      <c r="C172" s="1" t="e">
        <f t="shared" si="5"/>
        <v>#REF!</v>
      </c>
      <c r="D172" s="8" t="e">
        <f>+#REF!</f>
        <v>#REF!</v>
      </c>
      <c r="E172" s="8" t="e">
        <f>+#REF!</f>
        <v>#REF!</v>
      </c>
      <c r="F172" s="8" t="e">
        <f>+#REF!</f>
        <v>#REF!</v>
      </c>
    </row>
    <row r="173" spans="1:6" ht="12.75">
      <c r="A173" s="1">
        <v>168</v>
      </c>
      <c r="B173" s="1" t="e">
        <f t="shared" si="4"/>
        <v>#REF!</v>
      </c>
      <c r="C173" s="1" t="e">
        <f t="shared" si="5"/>
        <v>#REF!</v>
      </c>
      <c r="D173" s="8" t="e">
        <f>+#REF!</f>
        <v>#REF!</v>
      </c>
      <c r="E173" s="8" t="e">
        <f>+#REF!</f>
        <v>#REF!</v>
      </c>
      <c r="F173" s="8" t="e">
        <f>+#REF!</f>
        <v>#REF!</v>
      </c>
    </row>
    <row r="174" spans="1:6" ht="12.75">
      <c r="A174" s="1">
        <v>169</v>
      </c>
      <c r="B174" s="1" t="e">
        <f t="shared" si="4"/>
        <v>#REF!</v>
      </c>
      <c r="C174" s="1" t="e">
        <f t="shared" si="5"/>
        <v>#REF!</v>
      </c>
      <c r="D174" s="8" t="e">
        <f>+#REF!</f>
        <v>#REF!</v>
      </c>
      <c r="E174" s="8" t="e">
        <f>+#REF!</f>
        <v>#REF!</v>
      </c>
      <c r="F174" s="8" t="e">
        <f>+#REF!</f>
        <v>#REF!</v>
      </c>
    </row>
    <row r="175" spans="1:6" ht="12.75">
      <c r="A175" s="1">
        <v>170</v>
      </c>
      <c r="B175" s="1" t="e">
        <f t="shared" si="4"/>
        <v>#REF!</v>
      </c>
      <c r="C175" s="1" t="e">
        <f t="shared" si="5"/>
        <v>#REF!</v>
      </c>
      <c r="D175" s="8" t="e">
        <f>+#REF!</f>
        <v>#REF!</v>
      </c>
      <c r="E175" s="8" t="e">
        <f>+#REF!</f>
        <v>#REF!</v>
      </c>
      <c r="F175" s="8" t="e">
        <f>+#REF!</f>
        <v>#REF!</v>
      </c>
    </row>
    <row r="176" spans="1:6" ht="12.75">
      <c r="A176" s="1">
        <v>171</v>
      </c>
      <c r="B176" s="1" t="e">
        <f t="shared" si="4"/>
        <v>#REF!</v>
      </c>
      <c r="C176" s="1" t="e">
        <f t="shared" si="5"/>
        <v>#REF!</v>
      </c>
      <c r="D176" s="8" t="e">
        <f>+#REF!</f>
        <v>#REF!</v>
      </c>
      <c r="E176" s="8" t="e">
        <f>+#REF!</f>
        <v>#REF!</v>
      </c>
      <c r="F176" s="8" t="e">
        <f>+#REF!</f>
        <v>#REF!</v>
      </c>
    </row>
    <row r="177" spans="1:6" ht="12.75">
      <c r="A177" s="1">
        <v>172</v>
      </c>
      <c r="B177" s="1" t="e">
        <f t="shared" si="4"/>
        <v>#REF!</v>
      </c>
      <c r="C177" s="1" t="e">
        <f t="shared" si="5"/>
        <v>#REF!</v>
      </c>
      <c r="D177" s="8" t="e">
        <f>+#REF!</f>
        <v>#REF!</v>
      </c>
      <c r="E177" s="8" t="e">
        <f>+#REF!</f>
        <v>#REF!</v>
      </c>
      <c r="F177" s="8" t="e">
        <f>+#REF!</f>
        <v>#REF!</v>
      </c>
    </row>
    <row r="178" spans="1:6" ht="12.75">
      <c r="A178" s="1">
        <v>173</v>
      </c>
      <c r="B178" s="1" t="e">
        <f t="shared" si="4"/>
        <v>#REF!</v>
      </c>
      <c r="C178" s="1" t="e">
        <f t="shared" si="5"/>
        <v>#REF!</v>
      </c>
      <c r="D178" s="8" t="e">
        <f>+#REF!</f>
        <v>#REF!</v>
      </c>
      <c r="E178" s="8" t="e">
        <f>+#REF!</f>
        <v>#REF!</v>
      </c>
      <c r="F178" s="8" t="e">
        <f>+#REF!</f>
        <v>#REF!</v>
      </c>
    </row>
    <row r="179" spans="1:6" ht="12.75">
      <c r="A179" s="1">
        <v>174</v>
      </c>
      <c r="B179" s="1" t="e">
        <f t="shared" si="4"/>
        <v>#REF!</v>
      </c>
      <c r="C179" s="1" t="e">
        <f t="shared" si="5"/>
        <v>#REF!</v>
      </c>
      <c r="D179" s="8" t="e">
        <f>+#REF!</f>
        <v>#REF!</v>
      </c>
      <c r="E179" s="8" t="e">
        <f>+#REF!</f>
        <v>#REF!</v>
      </c>
      <c r="F179" s="8" t="e">
        <f>+#REF!</f>
        <v>#REF!</v>
      </c>
    </row>
    <row r="180" spans="1:6" ht="12.75">
      <c r="A180" s="1">
        <v>175</v>
      </c>
      <c r="B180" s="1" t="e">
        <f t="shared" si="4"/>
        <v>#REF!</v>
      </c>
      <c r="C180" s="1" t="e">
        <f t="shared" si="5"/>
        <v>#REF!</v>
      </c>
      <c r="D180" s="8" t="e">
        <f>+#REF!</f>
        <v>#REF!</v>
      </c>
      <c r="E180" s="8" t="e">
        <f>+#REF!</f>
        <v>#REF!</v>
      </c>
      <c r="F180" s="8" t="e">
        <f>+#REF!</f>
        <v>#REF!</v>
      </c>
    </row>
    <row r="181" spans="1:6" ht="12.75">
      <c r="A181" s="1">
        <v>176</v>
      </c>
      <c r="B181" s="1" t="e">
        <f t="shared" si="4"/>
        <v>#REF!</v>
      </c>
      <c r="C181" s="1" t="e">
        <f t="shared" si="5"/>
        <v>#REF!</v>
      </c>
      <c r="D181" s="8" t="e">
        <f>+#REF!</f>
        <v>#REF!</v>
      </c>
      <c r="E181" s="8" t="e">
        <f>+#REF!</f>
        <v>#REF!</v>
      </c>
      <c r="F181" s="8" t="e">
        <f>+#REF!</f>
        <v>#REF!</v>
      </c>
    </row>
    <row r="182" spans="1:6" ht="12.75">
      <c r="A182" s="1">
        <v>177</v>
      </c>
      <c r="B182" s="1" t="e">
        <f t="shared" si="4"/>
        <v>#REF!</v>
      </c>
      <c r="C182" s="1" t="e">
        <f t="shared" si="5"/>
        <v>#REF!</v>
      </c>
      <c r="D182" s="8" t="e">
        <f>+#REF!</f>
        <v>#REF!</v>
      </c>
      <c r="E182" s="8" t="e">
        <f>+#REF!</f>
        <v>#REF!</v>
      </c>
      <c r="F182" s="8" t="e">
        <f>+#REF!</f>
        <v>#REF!</v>
      </c>
    </row>
    <row r="183" spans="1:6" ht="12.75">
      <c r="A183" s="1">
        <v>178</v>
      </c>
      <c r="B183" s="1" t="e">
        <f t="shared" si="4"/>
        <v>#REF!</v>
      </c>
      <c r="C183" s="1" t="e">
        <f t="shared" si="5"/>
        <v>#REF!</v>
      </c>
      <c r="D183" s="8" t="e">
        <f>+#REF!</f>
        <v>#REF!</v>
      </c>
      <c r="E183" s="8" t="e">
        <f>+#REF!</f>
        <v>#REF!</v>
      </c>
      <c r="F183" s="8" t="e">
        <f>+#REF!</f>
        <v>#REF!</v>
      </c>
    </row>
    <row r="184" spans="1:6" ht="12.75">
      <c r="A184" s="1">
        <v>179</v>
      </c>
      <c r="B184" s="1" t="e">
        <f t="shared" si="4"/>
        <v>#REF!</v>
      </c>
      <c r="C184" s="1" t="e">
        <f t="shared" si="5"/>
        <v>#REF!</v>
      </c>
      <c r="D184" s="8" t="e">
        <f>+#REF!</f>
        <v>#REF!</v>
      </c>
      <c r="E184" s="8" t="e">
        <f>+#REF!</f>
        <v>#REF!</v>
      </c>
      <c r="F184" s="8" t="e">
        <f>+#REF!</f>
        <v>#REF!</v>
      </c>
    </row>
    <row r="185" spans="1:6" ht="12.75">
      <c r="A185" s="1">
        <v>180</v>
      </c>
      <c r="B185" s="1" t="e">
        <f t="shared" si="4"/>
        <v>#REF!</v>
      </c>
      <c r="C185" s="1" t="e">
        <f t="shared" si="5"/>
        <v>#REF!</v>
      </c>
      <c r="D185" s="8" t="e">
        <f>+#REF!</f>
        <v>#REF!</v>
      </c>
      <c r="E185" s="8" t="e">
        <f>+#REF!</f>
        <v>#REF!</v>
      </c>
      <c r="F185" s="8" t="e">
        <f>+#REF!</f>
        <v>#REF!</v>
      </c>
    </row>
    <row r="186" spans="1:6" ht="12.75">
      <c r="A186" s="1">
        <v>181</v>
      </c>
      <c r="B186" s="1" t="e">
        <f t="shared" si="4"/>
        <v>#REF!</v>
      </c>
      <c r="C186" s="1" t="e">
        <f t="shared" si="5"/>
        <v>#REF!</v>
      </c>
      <c r="D186" s="8" t="e">
        <f>+#REF!</f>
        <v>#REF!</v>
      </c>
      <c r="E186" s="8" t="e">
        <f>+#REF!</f>
        <v>#REF!</v>
      </c>
      <c r="F186" s="8" t="e">
        <f>+#REF!</f>
        <v>#REF!</v>
      </c>
    </row>
    <row r="187" spans="1:6" ht="12.75">
      <c r="A187" s="1">
        <v>182</v>
      </c>
      <c r="B187" s="1" t="e">
        <f t="shared" si="4"/>
        <v>#REF!</v>
      </c>
      <c r="C187" s="1" t="e">
        <f t="shared" si="5"/>
        <v>#REF!</v>
      </c>
      <c r="D187" s="8" t="e">
        <f>+#REF!</f>
        <v>#REF!</v>
      </c>
      <c r="E187" s="8" t="e">
        <f>+#REF!</f>
        <v>#REF!</v>
      </c>
      <c r="F187" s="8" t="e">
        <f>+#REF!</f>
        <v>#REF!</v>
      </c>
    </row>
    <row r="188" spans="1:6" ht="12.75">
      <c r="A188" s="1">
        <v>183</v>
      </c>
      <c r="B188" s="1" t="e">
        <f t="shared" si="4"/>
        <v>#REF!</v>
      </c>
      <c r="C188" s="1" t="e">
        <f t="shared" si="5"/>
        <v>#REF!</v>
      </c>
      <c r="D188" s="8" t="e">
        <f>+#REF!</f>
        <v>#REF!</v>
      </c>
      <c r="E188" s="8" t="e">
        <f>+#REF!</f>
        <v>#REF!</v>
      </c>
      <c r="F188" s="8" t="e">
        <f>+#REF!</f>
        <v>#REF!</v>
      </c>
    </row>
    <row r="189" spans="1:6" ht="12.75">
      <c r="A189" s="1">
        <v>184</v>
      </c>
      <c r="B189" s="1" t="e">
        <f t="shared" si="4"/>
        <v>#REF!</v>
      </c>
      <c r="C189" s="1" t="e">
        <f t="shared" si="5"/>
        <v>#REF!</v>
      </c>
      <c r="D189" s="8" t="e">
        <f>+#REF!</f>
        <v>#REF!</v>
      </c>
      <c r="E189" s="8" t="e">
        <f>+#REF!</f>
        <v>#REF!</v>
      </c>
      <c r="F189" s="8" t="e">
        <f>+#REF!</f>
        <v>#REF!</v>
      </c>
    </row>
    <row r="190" spans="1:6" ht="12.75">
      <c r="A190" s="1">
        <v>185</v>
      </c>
      <c r="B190" s="1" t="e">
        <f t="shared" si="4"/>
        <v>#REF!</v>
      </c>
      <c r="C190" s="1" t="e">
        <f t="shared" si="5"/>
        <v>#REF!</v>
      </c>
      <c r="D190" s="8" t="e">
        <f>+#REF!</f>
        <v>#REF!</v>
      </c>
      <c r="E190" s="8" t="e">
        <f>+#REF!</f>
        <v>#REF!</v>
      </c>
      <c r="F190" s="8" t="e">
        <f>+#REF!</f>
        <v>#REF!</v>
      </c>
    </row>
    <row r="191" spans="1:6" ht="12.75">
      <c r="A191" s="1">
        <v>186</v>
      </c>
      <c r="B191" s="1" t="e">
        <f t="shared" si="4"/>
        <v>#REF!</v>
      </c>
      <c r="C191" s="1" t="e">
        <f t="shared" si="5"/>
        <v>#REF!</v>
      </c>
      <c r="D191" s="8" t="e">
        <f>+#REF!</f>
        <v>#REF!</v>
      </c>
      <c r="E191" s="8" t="e">
        <f>+#REF!</f>
        <v>#REF!</v>
      </c>
      <c r="F191" s="8" t="e">
        <f>+#REF!</f>
        <v>#REF!</v>
      </c>
    </row>
    <row r="192" spans="1:6" ht="12.75">
      <c r="A192" s="1">
        <v>187</v>
      </c>
      <c r="B192" s="1" t="e">
        <f t="shared" si="4"/>
        <v>#REF!</v>
      </c>
      <c r="C192" s="1" t="e">
        <f t="shared" si="5"/>
        <v>#REF!</v>
      </c>
      <c r="D192" s="8" t="e">
        <f>+#REF!</f>
        <v>#REF!</v>
      </c>
      <c r="E192" s="8" t="e">
        <f>+#REF!</f>
        <v>#REF!</v>
      </c>
      <c r="F192" s="8" t="e">
        <f>+#REF!</f>
        <v>#REF!</v>
      </c>
    </row>
    <row r="193" spans="1:6" ht="12.75">
      <c r="A193" s="1">
        <v>188</v>
      </c>
      <c r="B193" s="1" t="e">
        <f t="shared" si="4"/>
        <v>#REF!</v>
      </c>
      <c r="C193" s="1" t="e">
        <f t="shared" si="5"/>
        <v>#REF!</v>
      </c>
      <c r="D193" s="8" t="e">
        <f>+#REF!</f>
        <v>#REF!</v>
      </c>
      <c r="E193" s="8" t="e">
        <f>+#REF!</f>
        <v>#REF!</v>
      </c>
      <c r="F193" s="8" t="e">
        <f>+#REF!</f>
        <v>#REF!</v>
      </c>
    </row>
    <row r="194" spans="1:6" ht="12.75">
      <c r="A194" s="1">
        <v>189</v>
      </c>
      <c r="B194" s="1" t="e">
        <f t="shared" si="4"/>
        <v>#REF!</v>
      </c>
      <c r="C194" s="1" t="e">
        <f t="shared" si="5"/>
        <v>#REF!</v>
      </c>
      <c r="D194" s="8" t="e">
        <f>+#REF!</f>
        <v>#REF!</v>
      </c>
      <c r="E194" s="8" t="e">
        <f>+#REF!</f>
        <v>#REF!</v>
      </c>
      <c r="F194" s="8" t="e">
        <f>+#REF!</f>
        <v>#REF!</v>
      </c>
    </row>
    <row r="195" spans="1:6" ht="12.75">
      <c r="A195" s="1">
        <v>190</v>
      </c>
      <c r="B195" s="1" t="e">
        <f t="shared" si="4"/>
        <v>#REF!</v>
      </c>
      <c r="C195" s="1" t="e">
        <f t="shared" si="5"/>
        <v>#REF!</v>
      </c>
      <c r="D195" s="8" t="e">
        <f>+#REF!</f>
        <v>#REF!</v>
      </c>
      <c r="E195" s="8" t="e">
        <f>+#REF!</f>
        <v>#REF!</v>
      </c>
      <c r="F195" s="8" t="e">
        <f>+#REF!</f>
        <v>#REF!</v>
      </c>
    </row>
    <row r="196" spans="1:6" ht="12.75">
      <c r="A196" s="1">
        <v>191</v>
      </c>
      <c r="B196" s="1" t="e">
        <f t="shared" si="4"/>
        <v>#REF!</v>
      </c>
      <c r="C196" s="1" t="e">
        <f t="shared" si="5"/>
        <v>#REF!</v>
      </c>
      <c r="D196" s="8" t="e">
        <f>+#REF!</f>
        <v>#REF!</v>
      </c>
      <c r="E196" s="8" t="e">
        <f>+#REF!</f>
        <v>#REF!</v>
      </c>
      <c r="F196" s="8" t="e">
        <f>+#REF!</f>
        <v>#REF!</v>
      </c>
    </row>
    <row r="197" spans="1:6" ht="12.75">
      <c r="A197" s="1">
        <v>192</v>
      </c>
      <c r="B197" s="1" t="e">
        <f t="shared" si="4"/>
        <v>#REF!</v>
      </c>
      <c r="C197" s="1" t="e">
        <f t="shared" si="5"/>
        <v>#REF!</v>
      </c>
      <c r="D197" s="8" t="e">
        <f>+#REF!</f>
        <v>#REF!</v>
      </c>
      <c r="E197" s="8" t="e">
        <f>+#REF!</f>
        <v>#REF!</v>
      </c>
      <c r="F197" s="8" t="e">
        <f>+#REF!</f>
        <v>#REF!</v>
      </c>
    </row>
    <row r="198" spans="1:6" ht="12.75">
      <c r="A198" s="1">
        <v>193</v>
      </c>
      <c r="B198" s="1" t="e">
        <f aca="true" t="shared" si="6" ref="B198:B255">CONCATENATE(E198," ",D198)</f>
        <v>#REF!</v>
      </c>
      <c r="C198" s="1" t="e">
        <f aca="true" t="shared" si="7" ref="C198:C255">IF(F198="","",F198)</f>
        <v>#REF!</v>
      </c>
      <c r="D198" s="8" t="e">
        <f>+#REF!</f>
        <v>#REF!</v>
      </c>
      <c r="E198" s="8" t="e">
        <f>+#REF!</f>
        <v>#REF!</v>
      </c>
      <c r="F198" s="8" t="e">
        <f>+#REF!</f>
        <v>#REF!</v>
      </c>
    </row>
    <row r="199" spans="1:6" ht="12.75">
      <c r="A199" s="1">
        <v>194</v>
      </c>
      <c r="B199" s="1" t="e">
        <f t="shared" si="6"/>
        <v>#REF!</v>
      </c>
      <c r="C199" s="1" t="e">
        <f t="shared" si="7"/>
        <v>#REF!</v>
      </c>
      <c r="D199" s="8" t="e">
        <f>+#REF!</f>
        <v>#REF!</v>
      </c>
      <c r="E199" s="8" t="e">
        <f>+#REF!</f>
        <v>#REF!</v>
      </c>
      <c r="F199" s="8" t="e">
        <f>+#REF!</f>
        <v>#REF!</v>
      </c>
    </row>
    <row r="200" spans="1:6" ht="12.75">
      <c r="A200" s="1">
        <v>195</v>
      </c>
      <c r="B200" s="1" t="e">
        <f t="shared" si="6"/>
        <v>#REF!</v>
      </c>
      <c r="C200" s="1" t="e">
        <f t="shared" si="7"/>
        <v>#REF!</v>
      </c>
      <c r="D200" s="8" t="e">
        <f>+#REF!</f>
        <v>#REF!</v>
      </c>
      <c r="E200" s="8" t="e">
        <f>+#REF!</f>
        <v>#REF!</v>
      </c>
      <c r="F200" s="8" t="e">
        <f>+#REF!</f>
        <v>#REF!</v>
      </c>
    </row>
    <row r="201" spans="1:6" ht="12.75">
      <c r="A201" s="1">
        <v>196</v>
      </c>
      <c r="B201" s="1" t="e">
        <f t="shared" si="6"/>
        <v>#REF!</v>
      </c>
      <c r="C201" s="1" t="e">
        <f t="shared" si="7"/>
        <v>#REF!</v>
      </c>
      <c r="D201" s="8" t="e">
        <f>+#REF!</f>
        <v>#REF!</v>
      </c>
      <c r="E201" s="8" t="e">
        <f>+#REF!</f>
        <v>#REF!</v>
      </c>
      <c r="F201" s="8" t="e">
        <f>+#REF!</f>
        <v>#REF!</v>
      </c>
    </row>
    <row r="202" spans="1:6" ht="12.75">
      <c r="A202" s="1">
        <v>197</v>
      </c>
      <c r="B202" s="1" t="e">
        <f t="shared" si="6"/>
        <v>#REF!</v>
      </c>
      <c r="C202" s="1" t="e">
        <f t="shared" si="7"/>
        <v>#REF!</v>
      </c>
      <c r="D202" s="8" t="e">
        <f>+#REF!</f>
        <v>#REF!</v>
      </c>
      <c r="E202" s="8" t="e">
        <f>+#REF!</f>
        <v>#REF!</v>
      </c>
      <c r="F202" s="8" t="e">
        <f>+#REF!</f>
        <v>#REF!</v>
      </c>
    </row>
    <row r="203" spans="1:6" ht="12.75">
      <c r="A203" s="1">
        <v>198</v>
      </c>
      <c r="B203" s="1" t="e">
        <f t="shared" si="6"/>
        <v>#REF!</v>
      </c>
      <c r="C203" s="1" t="e">
        <f t="shared" si="7"/>
        <v>#REF!</v>
      </c>
      <c r="D203" s="8" t="e">
        <f>+#REF!</f>
        <v>#REF!</v>
      </c>
      <c r="E203" s="8" t="e">
        <f>+#REF!</f>
        <v>#REF!</v>
      </c>
      <c r="F203" s="8" t="e">
        <f>+#REF!</f>
        <v>#REF!</v>
      </c>
    </row>
    <row r="204" spans="1:6" ht="12.75">
      <c r="A204" s="1">
        <v>199</v>
      </c>
      <c r="B204" s="1" t="e">
        <f t="shared" si="6"/>
        <v>#REF!</v>
      </c>
      <c r="C204" s="1" t="e">
        <f t="shared" si="7"/>
        <v>#REF!</v>
      </c>
      <c r="D204" s="8" t="e">
        <f>+#REF!</f>
        <v>#REF!</v>
      </c>
      <c r="E204" s="8" t="e">
        <f>+#REF!</f>
        <v>#REF!</v>
      </c>
      <c r="F204" s="8" t="e">
        <f>+#REF!</f>
        <v>#REF!</v>
      </c>
    </row>
    <row r="205" spans="1:6" ht="12.75">
      <c r="A205" s="1">
        <v>200</v>
      </c>
      <c r="B205" s="1" t="e">
        <f t="shared" si="6"/>
        <v>#REF!</v>
      </c>
      <c r="C205" s="1" t="e">
        <f t="shared" si="7"/>
        <v>#REF!</v>
      </c>
      <c r="D205" s="8" t="e">
        <f>+#REF!</f>
        <v>#REF!</v>
      </c>
      <c r="E205" s="8" t="e">
        <f>+#REF!</f>
        <v>#REF!</v>
      </c>
      <c r="F205" s="8" t="e">
        <f>+#REF!</f>
        <v>#REF!</v>
      </c>
    </row>
    <row r="206" spans="1:6" ht="12.75">
      <c r="A206" s="1">
        <v>201</v>
      </c>
      <c r="B206" s="1" t="e">
        <f t="shared" si="6"/>
        <v>#REF!</v>
      </c>
      <c r="C206" s="1" t="e">
        <f t="shared" si="7"/>
        <v>#REF!</v>
      </c>
      <c r="D206" s="8" t="e">
        <f>+#REF!</f>
        <v>#REF!</v>
      </c>
      <c r="E206" s="8" t="e">
        <f>+#REF!</f>
        <v>#REF!</v>
      </c>
      <c r="F206" s="8" t="e">
        <f>+#REF!</f>
        <v>#REF!</v>
      </c>
    </row>
    <row r="207" spans="1:6" ht="12.75">
      <c r="A207" s="1">
        <v>202</v>
      </c>
      <c r="B207" s="1" t="e">
        <f t="shared" si="6"/>
        <v>#REF!</v>
      </c>
      <c r="C207" s="1" t="e">
        <f t="shared" si="7"/>
        <v>#REF!</v>
      </c>
      <c r="D207" s="8" t="e">
        <f>+#REF!</f>
        <v>#REF!</v>
      </c>
      <c r="E207" s="8" t="e">
        <f>+#REF!</f>
        <v>#REF!</v>
      </c>
      <c r="F207" s="8" t="e">
        <f>+#REF!</f>
        <v>#REF!</v>
      </c>
    </row>
    <row r="208" spans="1:6" ht="12.75">
      <c r="A208" s="1">
        <v>203</v>
      </c>
      <c r="B208" s="1" t="e">
        <f t="shared" si="6"/>
        <v>#REF!</v>
      </c>
      <c r="C208" s="1" t="e">
        <f t="shared" si="7"/>
        <v>#REF!</v>
      </c>
      <c r="D208" s="8" t="e">
        <f>+#REF!</f>
        <v>#REF!</v>
      </c>
      <c r="E208" s="8" t="e">
        <f>+#REF!</f>
        <v>#REF!</v>
      </c>
      <c r="F208" s="8" t="e">
        <f>+#REF!</f>
        <v>#REF!</v>
      </c>
    </row>
    <row r="209" spans="1:6" ht="12.75">
      <c r="A209" s="1">
        <v>204</v>
      </c>
      <c r="B209" s="1" t="e">
        <f t="shared" si="6"/>
        <v>#REF!</v>
      </c>
      <c r="C209" s="1" t="e">
        <f t="shared" si="7"/>
        <v>#REF!</v>
      </c>
      <c r="D209" s="8" t="e">
        <f>+#REF!</f>
        <v>#REF!</v>
      </c>
      <c r="E209" s="8" t="e">
        <f>+#REF!</f>
        <v>#REF!</v>
      </c>
      <c r="F209" s="8" t="e">
        <f>+#REF!</f>
        <v>#REF!</v>
      </c>
    </row>
    <row r="210" spans="1:6" ht="12.75">
      <c r="A210" s="1">
        <v>205</v>
      </c>
      <c r="B210" s="1" t="e">
        <f t="shared" si="6"/>
        <v>#REF!</v>
      </c>
      <c r="C210" s="1" t="e">
        <f t="shared" si="7"/>
        <v>#REF!</v>
      </c>
      <c r="D210" s="8" t="e">
        <f>+#REF!</f>
        <v>#REF!</v>
      </c>
      <c r="E210" s="8" t="e">
        <f>+#REF!</f>
        <v>#REF!</v>
      </c>
      <c r="F210" s="8" t="e">
        <f>+#REF!</f>
        <v>#REF!</v>
      </c>
    </row>
    <row r="211" spans="1:6" ht="12.75">
      <c r="A211" s="1">
        <v>206</v>
      </c>
      <c r="B211" s="1" t="e">
        <f t="shared" si="6"/>
        <v>#REF!</v>
      </c>
      <c r="C211" s="1" t="e">
        <f t="shared" si="7"/>
        <v>#REF!</v>
      </c>
      <c r="D211" s="8" t="e">
        <f>+#REF!</f>
        <v>#REF!</v>
      </c>
      <c r="E211" s="8" t="e">
        <f>+#REF!</f>
        <v>#REF!</v>
      </c>
      <c r="F211" s="8" t="e">
        <f>+#REF!</f>
        <v>#REF!</v>
      </c>
    </row>
    <row r="212" spans="1:6" ht="12.75">
      <c r="A212" s="1">
        <v>207</v>
      </c>
      <c r="B212" s="1" t="e">
        <f t="shared" si="6"/>
        <v>#REF!</v>
      </c>
      <c r="C212" s="1" t="e">
        <f t="shared" si="7"/>
        <v>#REF!</v>
      </c>
      <c r="D212" s="8" t="e">
        <f>+#REF!</f>
        <v>#REF!</v>
      </c>
      <c r="E212" s="8" t="e">
        <f>+#REF!</f>
        <v>#REF!</v>
      </c>
      <c r="F212" s="8" t="e">
        <f>+#REF!</f>
        <v>#REF!</v>
      </c>
    </row>
    <row r="213" spans="1:6" ht="12.75">
      <c r="A213" s="1">
        <v>208</v>
      </c>
      <c r="B213" s="1" t="e">
        <f t="shared" si="6"/>
        <v>#REF!</v>
      </c>
      <c r="C213" s="1" t="e">
        <f t="shared" si="7"/>
        <v>#REF!</v>
      </c>
      <c r="D213" s="8" t="e">
        <f>+#REF!</f>
        <v>#REF!</v>
      </c>
      <c r="E213" s="8" t="e">
        <f>+#REF!</f>
        <v>#REF!</v>
      </c>
      <c r="F213" s="8" t="e">
        <f>+#REF!</f>
        <v>#REF!</v>
      </c>
    </row>
    <row r="214" spans="1:6" ht="12.75">
      <c r="A214" s="1">
        <v>209</v>
      </c>
      <c r="B214" s="1" t="e">
        <f t="shared" si="6"/>
        <v>#REF!</v>
      </c>
      <c r="C214" s="1" t="e">
        <f t="shared" si="7"/>
        <v>#REF!</v>
      </c>
      <c r="D214" s="8" t="e">
        <f>+#REF!</f>
        <v>#REF!</v>
      </c>
      <c r="E214" s="8" t="e">
        <f>+#REF!</f>
        <v>#REF!</v>
      </c>
      <c r="F214" s="8" t="e">
        <f>+#REF!</f>
        <v>#REF!</v>
      </c>
    </row>
    <row r="215" spans="1:6" ht="12.75">
      <c r="A215" s="1">
        <v>210</v>
      </c>
      <c r="B215" s="1" t="e">
        <f t="shared" si="6"/>
        <v>#REF!</v>
      </c>
      <c r="C215" s="1" t="e">
        <f t="shared" si="7"/>
        <v>#REF!</v>
      </c>
      <c r="D215" s="8" t="e">
        <f>+#REF!</f>
        <v>#REF!</v>
      </c>
      <c r="E215" s="8" t="e">
        <f>+#REF!</f>
        <v>#REF!</v>
      </c>
      <c r="F215" s="8" t="e">
        <f>+#REF!</f>
        <v>#REF!</v>
      </c>
    </row>
    <row r="216" spans="1:6" ht="12.75">
      <c r="A216" s="1">
        <v>211</v>
      </c>
      <c r="B216" s="1" t="e">
        <f t="shared" si="6"/>
        <v>#REF!</v>
      </c>
      <c r="C216" s="1" t="e">
        <f t="shared" si="7"/>
        <v>#REF!</v>
      </c>
      <c r="D216" s="8" t="e">
        <f>+#REF!</f>
        <v>#REF!</v>
      </c>
      <c r="E216" s="8" t="e">
        <f>+#REF!</f>
        <v>#REF!</v>
      </c>
      <c r="F216" s="8" t="e">
        <f>+#REF!</f>
        <v>#REF!</v>
      </c>
    </row>
    <row r="217" spans="1:6" ht="12.75">
      <c r="A217" s="1">
        <v>212</v>
      </c>
      <c r="B217" s="1" t="e">
        <f t="shared" si="6"/>
        <v>#REF!</v>
      </c>
      <c r="C217" s="1" t="e">
        <f t="shared" si="7"/>
        <v>#REF!</v>
      </c>
      <c r="D217" s="8" t="e">
        <f>+#REF!</f>
        <v>#REF!</v>
      </c>
      <c r="E217" s="8" t="e">
        <f>+#REF!</f>
        <v>#REF!</v>
      </c>
      <c r="F217" s="8" t="e">
        <f>+#REF!</f>
        <v>#REF!</v>
      </c>
    </row>
    <row r="218" spans="1:6" ht="12.75">
      <c r="A218" s="1">
        <v>213</v>
      </c>
      <c r="B218" s="1" t="e">
        <f t="shared" si="6"/>
        <v>#REF!</v>
      </c>
      <c r="C218" s="1" t="e">
        <f t="shared" si="7"/>
        <v>#REF!</v>
      </c>
      <c r="D218" s="8" t="e">
        <f>+#REF!</f>
        <v>#REF!</v>
      </c>
      <c r="E218" s="8" t="e">
        <f>+#REF!</f>
        <v>#REF!</v>
      </c>
      <c r="F218" s="8" t="e">
        <f>+#REF!</f>
        <v>#REF!</v>
      </c>
    </row>
    <row r="219" spans="1:6" ht="12.75">
      <c r="A219" s="1">
        <v>214</v>
      </c>
      <c r="B219" s="1" t="e">
        <f t="shared" si="6"/>
        <v>#REF!</v>
      </c>
      <c r="C219" s="1" t="e">
        <f t="shared" si="7"/>
        <v>#REF!</v>
      </c>
      <c r="D219" s="8" t="e">
        <f>+#REF!</f>
        <v>#REF!</v>
      </c>
      <c r="E219" s="8" t="e">
        <f>+#REF!</f>
        <v>#REF!</v>
      </c>
      <c r="F219" s="8" t="e">
        <f>+#REF!</f>
        <v>#REF!</v>
      </c>
    </row>
    <row r="220" spans="1:6" ht="12.75">
      <c r="A220" s="1">
        <v>215</v>
      </c>
      <c r="B220" s="1" t="e">
        <f t="shared" si="6"/>
        <v>#REF!</v>
      </c>
      <c r="C220" s="1" t="e">
        <f t="shared" si="7"/>
        <v>#REF!</v>
      </c>
      <c r="D220" s="8" t="e">
        <f>+#REF!</f>
        <v>#REF!</v>
      </c>
      <c r="E220" s="8" t="e">
        <f>+#REF!</f>
        <v>#REF!</v>
      </c>
      <c r="F220" s="8" t="e">
        <f>+#REF!</f>
        <v>#REF!</v>
      </c>
    </row>
    <row r="221" spans="1:6" ht="12.75">
      <c r="A221" s="1">
        <v>216</v>
      </c>
      <c r="B221" s="1" t="e">
        <f t="shared" si="6"/>
        <v>#REF!</v>
      </c>
      <c r="C221" s="1" t="e">
        <f t="shared" si="7"/>
        <v>#REF!</v>
      </c>
      <c r="D221" s="8" t="e">
        <f>+#REF!</f>
        <v>#REF!</v>
      </c>
      <c r="E221" s="8" t="e">
        <f>+#REF!</f>
        <v>#REF!</v>
      </c>
      <c r="F221" s="8" t="e">
        <f>+#REF!</f>
        <v>#REF!</v>
      </c>
    </row>
    <row r="222" spans="1:6" ht="12.75">
      <c r="A222" s="1">
        <v>217</v>
      </c>
      <c r="B222" s="1" t="e">
        <f t="shared" si="6"/>
        <v>#REF!</v>
      </c>
      <c r="C222" s="1" t="e">
        <f t="shared" si="7"/>
        <v>#REF!</v>
      </c>
      <c r="D222" s="8" t="e">
        <f>+#REF!</f>
        <v>#REF!</v>
      </c>
      <c r="E222" s="8" t="e">
        <f>+#REF!</f>
        <v>#REF!</v>
      </c>
      <c r="F222" s="8" t="e">
        <f>+#REF!</f>
        <v>#REF!</v>
      </c>
    </row>
    <row r="223" spans="1:6" ht="12.75">
      <c r="A223" s="1">
        <v>218</v>
      </c>
      <c r="B223" s="1" t="e">
        <f t="shared" si="6"/>
        <v>#REF!</v>
      </c>
      <c r="C223" s="1" t="e">
        <f t="shared" si="7"/>
        <v>#REF!</v>
      </c>
      <c r="D223" s="8" t="e">
        <f>+#REF!</f>
        <v>#REF!</v>
      </c>
      <c r="E223" s="8" t="e">
        <f>+#REF!</f>
        <v>#REF!</v>
      </c>
      <c r="F223" s="8" t="e">
        <f>+#REF!</f>
        <v>#REF!</v>
      </c>
    </row>
    <row r="224" spans="1:6" ht="12.75">
      <c r="A224" s="1">
        <v>219</v>
      </c>
      <c r="B224" s="1" t="e">
        <f t="shared" si="6"/>
        <v>#REF!</v>
      </c>
      <c r="C224" s="1" t="e">
        <f t="shared" si="7"/>
        <v>#REF!</v>
      </c>
      <c r="D224" s="8" t="e">
        <f>+#REF!</f>
        <v>#REF!</v>
      </c>
      <c r="E224" s="8" t="e">
        <f>+#REF!</f>
        <v>#REF!</v>
      </c>
      <c r="F224" s="8" t="e">
        <f>+#REF!</f>
        <v>#REF!</v>
      </c>
    </row>
    <row r="225" spans="1:6" ht="12.75">
      <c r="A225" s="1">
        <v>220</v>
      </c>
      <c r="B225" s="1" t="e">
        <f t="shared" si="6"/>
        <v>#REF!</v>
      </c>
      <c r="C225" s="1" t="e">
        <f t="shared" si="7"/>
        <v>#REF!</v>
      </c>
      <c r="D225" s="8" t="e">
        <f>+#REF!</f>
        <v>#REF!</v>
      </c>
      <c r="E225" s="8" t="e">
        <f>+#REF!</f>
        <v>#REF!</v>
      </c>
      <c r="F225" s="8" t="e">
        <f>+#REF!</f>
        <v>#REF!</v>
      </c>
    </row>
    <row r="226" spans="1:6" ht="12.75">
      <c r="A226" s="1">
        <v>221</v>
      </c>
      <c r="B226" s="1" t="e">
        <f t="shared" si="6"/>
        <v>#REF!</v>
      </c>
      <c r="C226" s="1" t="e">
        <f t="shared" si="7"/>
        <v>#REF!</v>
      </c>
      <c r="D226" s="8" t="e">
        <f>+#REF!</f>
        <v>#REF!</v>
      </c>
      <c r="E226" s="8" t="e">
        <f>+#REF!</f>
        <v>#REF!</v>
      </c>
      <c r="F226" s="8" t="e">
        <f>+#REF!</f>
        <v>#REF!</v>
      </c>
    </row>
    <row r="227" spans="1:6" ht="12.75">
      <c r="A227" s="1">
        <v>222</v>
      </c>
      <c r="B227" s="1" t="e">
        <f t="shared" si="6"/>
        <v>#REF!</v>
      </c>
      <c r="C227" s="1" t="e">
        <f t="shared" si="7"/>
        <v>#REF!</v>
      </c>
      <c r="D227" s="8" t="e">
        <f>+#REF!</f>
        <v>#REF!</v>
      </c>
      <c r="E227" s="8" t="e">
        <f>+#REF!</f>
        <v>#REF!</v>
      </c>
      <c r="F227" s="8" t="e">
        <f>+#REF!</f>
        <v>#REF!</v>
      </c>
    </row>
    <row r="228" spans="1:6" ht="12.75">
      <c r="A228" s="1">
        <v>223</v>
      </c>
      <c r="B228" s="1" t="e">
        <f t="shared" si="6"/>
        <v>#REF!</v>
      </c>
      <c r="C228" s="1" t="e">
        <f t="shared" si="7"/>
        <v>#REF!</v>
      </c>
      <c r="D228" s="8" t="e">
        <f>+#REF!</f>
        <v>#REF!</v>
      </c>
      <c r="E228" s="8" t="e">
        <f>+#REF!</f>
        <v>#REF!</v>
      </c>
      <c r="F228" s="8" t="e">
        <f>+#REF!</f>
        <v>#REF!</v>
      </c>
    </row>
    <row r="229" spans="1:6" ht="12.75">
      <c r="A229" s="1">
        <v>224</v>
      </c>
      <c r="B229" s="1" t="e">
        <f t="shared" si="6"/>
        <v>#REF!</v>
      </c>
      <c r="C229" s="1" t="e">
        <f t="shared" si="7"/>
        <v>#REF!</v>
      </c>
      <c r="D229" s="8" t="e">
        <f>+#REF!</f>
        <v>#REF!</v>
      </c>
      <c r="E229" s="8" t="e">
        <f>+#REF!</f>
        <v>#REF!</v>
      </c>
      <c r="F229" s="8" t="e">
        <f>+#REF!</f>
        <v>#REF!</v>
      </c>
    </row>
    <row r="230" spans="1:6" ht="12.75">
      <c r="A230" s="1">
        <v>225</v>
      </c>
      <c r="B230" s="1" t="e">
        <f t="shared" si="6"/>
        <v>#REF!</v>
      </c>
      <c r="C230" s="1" t="e">
        <f t="shared" si="7"/>
        <v>#REF!</v>
      </c>
      <c r="D230" s="8" t="e">
        <f>+#REF!</f>
        <v>#REF!</v>
      </c>
      <c r="E230" s="8" t="e">
        <f>+#REF!</f>
        <v>#REF!</v>
      </c>
      <c r="F230" s="8" t="e">
        <f>+#REF!</f>
        <v>#REF!</v>
      </c>
    </row>
    <row r="231" spans="1:6" ht="12.75">
      <c r="A231" s="1">
        <v>226</v>
      </c>
      <c r="B231" s="1" t="e">
        <f t="shared" si="6"/>
        <v>#REF!</v>
      </c>
      <c r="C231" s="1" t="e">
        <f t="shared" si="7"/>
        <v>#REF!</v>
      </c>
      <c r="D231" s="8" t="e">
        <f>+#REF!</f>
        <v>#REF!</v>
      </c>
      <c r="E231" s="8" t="e">
        <f>+#REF!</f>
        <v>#REF!</v>
      </c>
      <c r="F231" s="8" t="e">
        <f>+#REF!</f>
        <v>#REF!</v>
      </c>
    </row>
    <row r="232" spans="1:6" ht="12.75">
      <c r="A232" s="1">
        <v>227</v>
      </c>
      <c r="B232" s="1" t="e">
        <f t="shared" si="6"/>
        <v>#REF!</v>
      </c>
      <c r="C232" s="1" t="e">
        <f t="shared" si="7"/>
        <v>#REF!</v>
      </c>
      <c r="D232" s="8" t="e">
        <f>+#REF!</f>
        <v>#REF!</v>
      </c>
      <c r="E232" s="8" t="e">
        <f>+#REF!</f>
        <v>#REF!</v>
      </c>
      <c r="F232" s="8" t="e">
        <f>+#REF!</f>
        <v>#REF!</v>
      </c>
    </row>
    <row r="233" spans="1:6" ht="12.75">
      <c r="A233" s="1">
        <v>228</v>
      </c>
      <c r="B233" s="1" t="e">
        <f t="shared" si="6"/>
        <v>#REF!</v>
      </c>
      <c r="C233" s="1" t="e">
        <f t="shared" si="7"/>
        <v>#REF!</v>
      </c>
      <c r="D233" s="8" t="e">
        <f>+#REF!</f>
        <v>#REF!</v>
      </c>
      <c r="E233" s="8" t="e">
        <f>+#REF!</f>
        <v>#REF!</v>
      </c>
      <c r="F233" s="8" t="e">
        <f>+#REF!</f>
        <v>#REF!</v>
      </c>
    </row>
    <row r="234" spans="1:6" ht="12.75">
      <c r="A234" s="1">
        <v>229</v>
      </c>
      <c r="B234" s="1" t="e">
        <f t="shared" si="6"/>
        <v>#REF!</v>
      </c>
      <c r="C234" s="1" t="e">
        <f t="shared" si="7"/>
        <v>#REF!</v>
      </c>
      <c r="D234" s="8" t="e">
        <f>+#REF!</f>
        <v>#REF!</v>
      </c>
      <c r="E234" s="8" t="e">
        <f>+#REF!</f>
        <v>#REF!</v>
      </c>
      <c r="F234" s="8" t="e">
        <f>+#REF!</f>
        <v>#REF!</v>
      </c>
    </row>
    <row r="235" spans="1:6" ht="12.75">
      <c r="A235" s="1">
        <v>230</v>
      </c>
      <c r="B235" s="1" t="e">
        <f t="shared" si="6"/>
        <v>#REF!</v>
      </c>
      <c r="C235" s="1" t="e">
        <f t="shared" si="7"/>
        <v>#REF!</v>
      </c>
      <c r="D235" s="8" t="e">
        <f>+#REF!</f>
        <v>#REF!</v>
      </c>
      <c r="E235" s="8" t="e">
        <f>+#REF!</f>
        <v>#REF!</v>
      </c>
      <c r="F235" s="8" t="e">
        <f>+#REF!</f>
        <v>#REF!</v>
      </c>
    </row>
    <row r="236" spans="1:6" ht="12.75">
      <c r="A236" s="1">
        <v>231</v>
      </c>
      <c r="B236" s="1" t="e">
        <f t="shared" si="6"/>
        <v>#REF!</v>
      </c>
      <c r="C236" s="1" t="e">
        <f t="shared" si="7"/>
        <v>#REF!</v>
      </c>
      <c r="D236" s="8" t="e">
        <f>+#REF!</f>
        <v>#REF!</v>
      </c>
      <c r="E236" s="8" t="e">
        <f>+#REF!</f>
        <v>#REF!</v>
      </c>
      <c r="F236" s="8" t="e">
        <f>+#REF!</f>
        <v>#REF!</v>
      </c>
    </row>
    <row r="237" spans="1:6" ht="12.75">
      <c r="A237" s="1">
        <v>232</v>
      </c>
      <c r="B237" s="1" t="e">
        <f t="shared" si="6"/>
        <v>#REF!</v>
      </c>
      <c r="C237" s="1" t="e">
        <f t="shared" si="7"/>
        <v>#REF!</v>
      </c>
      <c r="D237" s="8" t="e">
        <f>+#REF!</f>
        <v>#REF!</v>
      </c>
      <c r="E237" s="8" t="e">
        <f>+#REF!</f>
        <v>#REF!</v>
      </c>
      <c r="F237" s="8" t="e">
        <f>+#REF!</f>
        <v>#REF!</v>
      </c>
    </row>
    <row r="238" spans="1:6" ht="12.75">
      <c r="A238" s="1">
        <v>233</v>
      </c>
      <c r="B238" s="1" t="e">
        <f t="shared" si="6"/>
        <v>#REF!</v>
      </c>
      <c r="C238" s="1" t="e">
        <f t="shared" si="7"/>
        <v>#REF!</v>
      </c>
      <c r="D238" s="8" t="e">
        <f>+#REF!</f>
        <v>#REF!</v>
      </c>
      <c r="E238" s="8" t="e">
        <f>+#REF!</f>
        <v>#REF!</v>
      </c>
      <c r="F238" s="8" t="e">
        <f>+#REF!</f>
        <v>#REF!</v>
      </c>
    </row>
    <row r="239" spans="1:6" ht="12.75">
      <c r="A239" s="1">
        <v>234</v>
      </c>
      <c r="B239" s="1" t="e">
        <f t="shared" si="6"/>
        <v>#REF!</v>
      </c>
      <c r="C239" s="1" t="e">
        <f t="shared" si="7"/>
        <v>#REF!</v>
      </c>
      <c r="D239" s="8" t="e">
        <f>+#REF!</f>
        <v>#REF!</v>
      </c>
      <c r="E239" s="8" t="e">
        <f>+#REF!</f>
        <v>#REF!</v>
      </c>
      <c r="F239" s="8" t="e">
        <f>+#REF!</f>
        <v>#REF!</v>
      </c>
    </row>
    <row r="240" spans="1:6" ht="12.75">
      <c r="A240" s="1">
        <v>235</v>
      </c>
      <c r="B240" s="1" t="e">
        <f t="shared" si="6"/>
        <v>#REF!</v>
      </c>
      <c r="C240" s="1" t="e">
        <f t="shared" si="7"/>
        <v>#REF!</v>
      </c>
      <c r="D240" s="8" t="e">
        <f>+#REF!</f>
        <v>#REF!</v>
      </c>
      <c r="E240" s="8" t="e">
        <f>+#REF!</f>
        <v>#REF!</v>
      </c>
      <c r="F240" s="8" t="e">
        <f>+#REF!</f>
        <v>#REF!</v>
      </c>
    </row>
    <row r="241" spans="1:6" ht="12.75">
      <c r="A241" s="1">
        <v>236</v>
      </c>
      <c r="B241" s="1" t="e">
        <f t="shared" si="6"/>
        <v>#REF!</v>
      </c>
      <c r="C241" s="1" t="e">
        <f t="shared" si="7"/>
        <v>#REF!</v>
      </c>
      <c r="D241" s="8" t="e">
        <f>+#REF!</f>
        <v>#REF!</v>
      </c>
      <c r="E241" s="8" t="e">
        <f>+#REF!</f>
        <v>#REF!</v>
      </c>
      <c r="F241" s="8" t="e">
        <f>+#REF!</f>
        <v>#REF!</v>
      </c>
    </row>
    <row r="242" spans="1:6" ht="12.75">
      <c r="A242" s="1">
        <v>237</v>
      </c>
      <c r="B242" s="1" t="e">
        <f t="shared" si="6"/>
        <v>#REF!</v>
      </c>
      <c r="C242" s="1" t="e">
        <f t="shared" si="7"/>
        <v>#REF!</v>
      </c>
      <c r="D242" s="8" t="e">
        <f>+#REF!</f>
        <v>#REF!</v>
      </c>
      <c r="E242" s="8" t="e">
        <f>+#REF!</f>
        <v>#REF!</v>
      </c>
      <c r="F242" s="8" t="e">
        <f>+#REF!</f>
        <v>#REF!</v>
      </c>
    </row>
    <row r="243" spans="1:6" ht="12.75">
      <c r="A243" s="1">
        <v>238</v>
      </c>
      <c r="B243" s="1" t="e">
        <f t="shared" si="6"/>
        <v>#REF!</v>
      </c>
      <c r="C243" s="1" t="e">
        <f t="shared" si="7"/>
        <v>#REF!</v>
      </c>
      <c r="D243" s="8" t="e">
        <f>+#REF!</f>
        <v>#REF!</v>
      </c>
      <c r="E243" s="8" t="e">
        <f>+#REF!</f>
        <v>#REF!</v>
      </c>
      <c r="F243" s="8" t="e">
        <f>+#REF!</f>
        <v>#REF!</v>
      </c>
    </row>
    <row r="244" spans="1:6" ht="12.75">
      <c r="A244" s="1">
        <v>239</v>
      </c>
      <c r="B244" s="1" t="e">
        <f t="shared" si="6"/>
        <v>#REF!</v>
      </c>
      <c r="C244" s="1" t="e">
        <f t="shared" si="7"/>
        <v>#REF!</v>
      </c>
      <c r="D244" s="8" t="e">
        <f>+#REF!</f>
        <v>#REF!</v>
      </c>
      <c r="E244" s="8" t="e">
        <f>+#REF!</f>
        <v>#REF!</v>
      </c>
      <c r="F244" s="8" t="e">
        <f>+#REF!</f>
        <v>#REF!</v>
      </c>
    </row>
    <row r="245" spans="1:6" ht="12.75">
      <c r="A245" s="1">
        <v>240</v>
      </c>
      <c r="B245" s="1" t="e">
        <f t="shared" si="6"/>
        <v>#REF!</v>
      </c>
      <c r="C245" s="1" t="e">
        <f t="shared" si="7"/>
        <v>#REF!</v>
      </c>
      <c r="D245" s="8" t="e">
        <f>+#REF!</f>
        <v>#REF!</v>
      </c>
      <c r="E245" s="8" t="e">
        <f>+#REF!</f>
        <v>#REF!</v>
      </c>
      <c r="F245" s="8" t="e">
        <f>+#REF!</f>
        <v>#REF!</v>
      </c>
    </row>
    <row r="246" spans="1:6" ht="12.75">
      <c r="A246" s="1">
        <v>241</v>
      </c>
      <c r="B246" s="1" t="e">
        <f t="shared" si="6"/>
        <v>#REF!</v>
      </c>
      <c r="C246" s="1" t="e">
        <f t="shared" si="7"/>
        <v>#REF!</v>
      </c>
      <c r="D246" s="8" t="e">
        <f>+#REF!</f>
        <v>#REF!</v>
      </c>
      <c r="E246" s="8" t="e">
        <f>+#REF!</f>
        <v>#REF!</v>
      </c>
      <c r="F246" s="8" t="e">
        <f>+#REF!</f>
        <v>#REF!</v>
      </c>
    </row>
    <row r="247" spans="1:6" ht="12.75">
      <c r="A247" s="1">
        <v>242</v>
      </c>
      <c r="B247" s="1" t="e">
        <f t="shared" si="6"/>
        <v>#REF!</v>
      </c>
      <c r="C247" s="1" t="e">
        <f t="shared" si="7"/>
        <v>#REF!</v>
      </c>
      <c r="D247" s="8" t="e">
        <f>+#REF!</f>
        <v>#REF!</v>
      </c>
      <c r="E247" s="8" t="e">
        <f>+#REF!</f>
        <v>#REF!</v>
      </c>
      <c r="F247" s="8" t="e">
        <f>+#REF!</f>
        <v>#REF!</v>
      </c>
    </row>
    <row r="248" spans="1:6" ht="12.75">
      <c r="A248" s="1">
        <v>243</v>
      </c>
      <c r="B248" s="1" t="e">
        <f t="shared" si="6"/>
        <v>#REF!</v>
      </c>
      <c r="C248" s="1" t="e">
        <f t="shared" si="7"/>
        <v>#REF!</v>
      </c>
      <c r="D248" s="8" t="e">
        <f>+#REF!</f>
        <v>#REF!</v>
      </c>
      <c r="E248" s="8" t="e">
        <f>+#REF!</f>
        <v>#REF!</v>
      </c>
      <c r="F248" s="8" t="e">
        <f>+#REF!</f>
        <v>#REF!</v>
      </c>
    </row>
    <row r="249" spans="1:6" ht="12.75">
      <c r="A249" s="1">
        <v>244</v>
      </c>
      <c r="B249" s="1" t="e">
        <f t="shared" si="6"/>
        <v>#REF!</v>
      </c>
      <c r="C249" s="1" t="e">
        <f t="shared" si="7"/>
        <v>#REF!</v>
      </c>
      <c r="D249" s="8" t="e">
        <f>+#REF!</f>
        <v>#REF!</v>
      </c>
      <c r="E249" s="8" t="e">
        <f>+#REF!</f>
        <v>#REF!</v>
      </c>
      <c r="F249" s="8" t="e">
        <f>+#REF!</f>
        <v>#REF!</v>
      </c>
    </row>
    <row r="250" spans="1:6" ht="12.75">
      <c r="A250" s="1">
        <v>245</v>
      </c>
      <c r="B250" s="1" t="e">
        <f t="shared" si="6"/>
        <v>#REF!</v>
      </c>
      <c r="C250" s="1" t="e">
        <f t="shared" si="7"/>
        <v>#REF!</v>
      </c>
      <c r="D250" s="8" t="e">
        <f>+#REF!</f>
        <v>#REF!</v>
      </c>
      <c r="E250" s="8" t="e">
        <f>+#REF!</f>
        <v>#REF!</v>
      </c>
      <c r="F250" s="8" t="e">
        <f>+#REF!</f>
        <v>#REF!</v>
      </c>
    </row>
    <row r="251" spans="1:6" ht="12.75">
      <c r="A251" s="1">
        <v>246</v>
      </c>
      <c r="B251" s="1" t="e">
        <f t="shared" si="6"/>
        <v>#REF!</v>
      </c>
      <c r="C251" s="1" t="e">
        <f t="shared" si="7"/>
        <v>#REF!</v>
      </c>
      <c r="D251" s="8" t="e">
        <f>+#REF!</f>
        <v>#REF!</v>
      </c>
      <c r="E251" s="8" t="e">
        <f>+#REF!</f>
        <v>#REF!</v>
      </c>
      <c r="F251" s="8" t="e">
        <f>+#REF!</f>
        <v>#REF!</v>
      </c>
    </row>
    <row r="252" spans="1:6" ht="12.75">
      <c r="A252" s="1">
        <v>247</v>
      </c>
      <c r="B252" s="1" t="e">
        <f t="shared" si="6"/>
        <v>#REF!</v>
      </c>
      <c r="C252" s="1" t="e">
        <f t="shared" si="7"/>
        <v>#REF!</v>
      </c>
      <c r="D252" s="8" t="e">
        <f>+#REF!</f>
        <v>#REF!</v>
      </c>
      <c r="E252" s="8" t="e">
        <f>+#REF!</f>
        <v>#REF!</v>
      </c>
      <c r="F252" s="8" t="e">
        <f>+#REF!</f>
        <v>#REF!</v>
      </c>
    </row>
    <row r="253" spans="1:6" ht="12.75">
      <c r="A253" s="1">
        <v>248</v>
      </c>
      <c r="B253" s="1" t="e">
        <f t="shared" si="6"/>
        <v>#REF!</v>
      </c>
      <c r="C253" s="1" t="e">
        <f t="shared" si="7"/>
        <v>#REF!</v>
      </c>
      <c r="D253" s="8" t="e">
        <f>+#REF!</f>
        <v>#REF!</v>
      </c>
      <c r="E253" s="8" t="e">
        <f>+#REF!</f>
        <v>#REF!</v>
      </c>
      <c r="F253" s="8" t="e">
        <f>+#REF!</f>
        <v>#REF!</v>
      </c>
    </row>
    <row r="254" spans="1:6" ht="12.75">
      <c r="A254" s="1">
        <v>249</v>
      </c>
      <c r="B254" s="1" t="e">
        <f t="shared" si="6"/>
        <v>#REF!</v>
      </c>
      <c r="C254" s="1" t="e">
        <f t="shared" si="7"/>
        <v>#REF!</v>
      </c>
      <c r="D254" s="8" t="e">
        <f>+#REF!</f>
        <v>#REF!</v>
      </c>
      <c r="E254" s="8" t="e">
        <f>+#REF!</f>
        <v>#REF!</v>
      </c>
      <c r="F254" s="8" t="e">
        <f>+#REF!</f>
        <v>#REF!</v>
      </c>
    </row>
    <row r="255" spans="1:6" ht="12.75">
      <c r="A255" s="1">
        <v>250</v>
      </c>
      <c r="B255" s="1" t="e">
        <f t="shared" si="6"/>
        <v>#REF!</v>
      </c>
      <c r="C255" s="1" t="e">
        <f t="shared" si="7"/>
        <v>#REF!</v>
      </c>
      <c r="D255" s="8" t="e">
        <f>+#REF!</f>
        <v>#REF!</v>
      </c>
      <c r="E255" s="8" t="e">
        <f>+#REF!</f>
        <v>#REF!</v>
      </c>
      <c r="F255" s="8" t="e">
        <f>+#REF!</f>
        <v>#REF!</v>
      </c>
    </row>
  </sheetData>
  <sheetProtection sheet="1" objects="1" scenarios="1"/>
  <mergeCells count="3">
    <mergeCell ref="C1:D1"/>
    <mergeCell ref="C2:D2"/>
    <mergeCell ref="C3:D3"/>
  </mergeCells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6">
    <pageSetUpPr fitToPage="1"/>
  </sheetPr>
  <dimension ref="A1:J4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5.28125" style="9" customWidth="1"/>
    <col min="2" max="2" width="4.00390625" style="24" customWidth="1"/>
    <col min="3" max="3" width="25.28125" style="9" customWidth="1"/>
    <col min="4" max="4" width="16.28125" style="9" customWidth="1"/>
    <col min="5" max="8" width="18.57421875" style="24" customWidth="1"/>
    <col min="9" max="16384" width="9.140625" style="9" customWidth="1"/>
  </cols>
  <sheetData>
    <row r="1" spans="2:8" ht="19.5" customHeight="1">
      <c r="B1" s="10"/>
      <c r="C1" s="11" t="s">
        <v>0</v>
      </c>
      <c r="D1" s="114" t="s">
        <v>47</v>
      </c>
      <c r="E1" s="115"/>
      <c r="F1" s="10"/>
      <c r="G1" s="10"/>
      <c r="H1" s="10"/>
    </row>
    <row r="2" spans="2:9" ht="19.5" customHeight="1">
      <c r="B2" s="12"/>
      <c r="C2" s="4" t="s">
        <v>1</v>
      </c>
      <c r="D2" s="116" t="s">
        <v>145</v>
      </c>
      <c r="E2" s="117"/>
      <c r="F2" s="13"/>
      <c r="G2" s="13"/>
      <c r="H2" s="13"/>
      <c r="I2" s="14"/>
    </row>
    <row r="3" spans="2:9" ht="19.5" customHeight="1">
      <c r="B3" s="12"/>
      <c r="C3" s="4" t="s">
        <v>2</v>
      </c>
      <c r="D3" s="118" t="s">
        <v>147</v>
      </c>
      <c r="E3" s="119"/>
      <c r="F3" s="115"/>
      <c r="G3" s="115"/>
      <c r="H3" s="15"/>
      <c r="I3" s="14"/>
    </row>
    <row r="4" spans="2:9" ht="24.75" customHeight="1" thickBot="1">
      <c r="B4" s="16"/>
      <c r="C4" s="17"/>
      <c r="D4" s="17"/>
      <c r="E4" s="18"/>
      <c r="F4" s="18"/>
      <c r="G4" s="18"/>
      <c r="H4" s="18"/>
      <c r="I4" s="19"/>
    </row>
    <row r="5" spans="1:10" ht="24.75" customHeight="1">
      <c r="A5" s="43"/>
      <c r="B5" s="20">
        <v>1</v>
      </c>
      <c r="C5" s="21" t="s">
        <v>95</v>
      </c>
      <c r="D5" s="38" t="s">
        <v>63</v>
      </c>
      <c r="E5" s="22" t="s">
        <v>28</v>
      </c>
      <c r="F5" s="22"/>
      <c r="G5" s="22"/>
      <c r="H5" s="22"/>
      <c r="I5" s="23"/>
      <c r="J5" s="24"/>
    </row>
    <row r="6" spans="1:10" ht="24.75" customHeight="1" thickBot="1">
      <c r="A6" s="43"/>
      <c r="B6" s="25">
        <v>2</v>
      </c>
      <c r="C6" s="26"/>
      <c r="D6" s="27"/>
      <c r="E6" s="28"/>
      <c r="F6" s="29" t="s">
        <v>28</v>
      </c>
      <c r="G6" s="22"/>
      <c r="H6" s="22"/>
      <c r="I6" s="23"/>
      <c r="J6" s="24"/>
    </row>
    <row r="7" spans="1:10" ht="24.75" customHeight="1">
      <c r="A7" s="43"/>
      <c r="B7" s="30">
        <v>3</v>
      </c>
      <c r="C7" s="31" t="s">
        <v>96</v>
      </c>
      <c r="D7" s="39" t="s">
        <v>57</v>
      </c>
      <c r="E7" s="32" t="s">
        <v>30</v>
      </c>
      <c r="F7" s="33" t="s">
        <v>277</v>
      </c>
      <c r="G7" s="34"/>
      <c r="H7" s="22"/>
      <c r="I7" s="23"/>
      <c r="J7" s="24"/>
    </row>
    <row r="8" spans="1:10" ht="24.75" customHeight="1" thickBot="1">
      <c r="A8" s="43"/>
      <c r="B8" s="35">
        <v>4</v>
      </c>
      <c r="C8" s="36" t="s">
        <v>97</v>
      </c>
      <c r="D8" s="40" t="s">
        <v>53</v>
      </c>
      <c r="E8" s="22" t="s">
        <v>161</v>
      </c>
      <c r="F8" s="33"/>
      <c r="G8" s="29" t="s">
        <v>28</v>
      </c>
      <c r="H8" s="22"/>
      <c r="I8" s="23"/>
      <c r="J8" s="24"/>
    </row>
    <row r="9" spans="1:10" ht="24.75" customHeight="1">
      <c r="A9" s="43"/>
      <c r="B9" s="20">
        <v>5</v>
      </c>
      <c r="C9" s="21" t="s">
        <v>98</v>
      </c>
      <c r="D9" s="38" t="s">
        <v>50</v>
      </c>
      <c r="E9" s="22" t="s">
        <v>33</v>
      </c>
      <c r="F9" s="33"/>
      <c r="G9" s="33" t="s">
        <v>297</v>
      </c>
      <c r="H9" s="22"/>
      <c r="I9" s="23"/>
      <c r="J9" s="24"/>
    </row>
    <row r="10" spans="1:10" ht="24.75" customHeight="1" thickBot="1">
      <c r="A10" s="43"/>
      <c r="B10" s="25">
        <v>6</v>
      </c>
      <c r="C10" s="26" t="s">
        <v>99</v>
      </c>
      <c r="D10" s="27" t="s">
        <v>100</v>
      </c>
      <c r="E10" s="28" t="s">
        <v>151</v>
      </c>
      <c r="F10" s="37" t="s">
        <v>33</v>
      </c>
      <c r="G10" s="33"/>
      <c r="H10" s="22"/>
      <c r="I10" s="23"/>
      <c r="J10" s="24"/>
    </row>
    <row r="11" spans="1:10" ht="24.75" customHeight="1">
      <c r="A11" s="43"/>
      <c r="B11" s="30">
        <v>7</v>
      </c>
      <c r="C11" s="31"/>
      <c r="D11" s="39"/>
      <c r="E11" s="32" t="s">
        <v>35</v>
      </c>
      <c r="F11" s="22" t="s">
        <v>278</v>
      </c>
      <c r="G11" s="33"/>
      <c r="H11" s="22"/>
      <c r="I11" s="23"/>
      <c r="J11" s="24"/>
    </row>
    <row r="12" spans="1:10" ht="24.75" customHeight="1" thickBot="1">
      <c r="A12" s="43"/>
      <c r="B12" s="35">
        <v>8</v>
      </c>
      <c r="C12" s="36" t="s">
        <v>101</v>
      </c>
      <c r="D12" s="40" t="s">
        <v>73</v>
      </c>
      <c r="E12" s="22"/>
      <c r="F12" s="22"/>
      <c r="G12" s="33"/>
      <c r="H12" s="29" t="s">
        <v>28</v>
      </c>
      <c r="I12" s="23"/>
      <c r="J12" s="24"/>
    </row>
    <row r="13" spans="1:10" ht="24.75" customHeight="1" thickBot="1">
      <c r="A13" s="44"/>
      <c r="B13" s="45"/>
      <c r="C13" s="46"/>
      <c r="D13" s="46"/>
      <c r="E13" s="22"/>
      <c r="F13" s="22"/>
      <c r="G13" s="33"/>
      <c r="H13" s="48" t="s">
        <v>301</v>
      </c>
      <c r="I13" s="23"/>
      <c r="J13" s="24"/>
    </row>
    <row r="14" spans="1:10" ht="24.75" customHeight="1">
      <c r="A14" s="43"/>
      <c r="B14" s="20">
        <v>9</v>
      </c>
      <c r="C14" s="21" t="s">
        <v>102</v>
      </c>
      <c r="D14" s="38" t="s">
        <v>55</v>
      </c>
      <c r="E14" s="22" t="s">
        <v>36</v>
      </c>
      <c r="F14" s="22"/>
      <c r="G14" s="33"/>
      <c r="H14" s="33"/>
      <c r="I14" s="23"/>
      <c r="J14" s="24"/>
    </row>
    <row r="15" spans="1:10" ht="24.75" customHeight="1" thickBot="1">
      <c r="A15" s="43"/>
      <c r="B15" s="25">
        <v>10</v>
      </c>
      <c r="C15" s="26"/>
      <c r="D15" s="27"/>
      <c r="E15" s="28"/>
      <c r="F15" s="29" t="s">
        <v>36</v>
      </c>
      <c r="G15" s="33"/>
      <c r="H15" s="33"/>
      <c r="I15" s="23"/>
      <c r="J15" s="24"/>
    </row>
    <row r="16" spans="1:10" ht="24.75" customHeight="1">
      <c r="A16" s="43"/>
      <c r="B16" s="30">
        <v>11</v>
      </c>
      <c r="C16" s="31" t="s">
        <v>103</v>
      </c>
      <c r="D16" s="39" t="s">
        <v>52</v>
      </c>
      <c r="E16" s="32" t="s">
        <v>143</v>
      </c>
      <c r="F16" s="33" t="s">
        <v>279</v>
      </c>
      <c r="G16" s="33"/>
      <c r="H16" s="33"/>
      <c r="I16" s="23"/>
      <c r="J16" s="24"/>
    </row>
    <row r="17" spans="1:10" ht="24.75" customHeight="1" thickBot="1">
      <c r="A17" s="43"/>
      <c r="B17" s="35">
        <v>12</v>
      </c>
      <c r="C17" s="36"/>
      <c r="D17" s="40"/>
      <c r="E17" s="47"/>
      <c r="F17" s="33"/>
      <c r="G17" s="37" t="s">
        <v>36</v>
      </c>
      <c r="H17" s="33"/>
      <c r="I17" s="23"/>
      <c r="J17" s="24"/>
    </row>
    <row r="18" spans="1:10" ht="24.75" customHeight="1">
      <c r="A18" s="43"/>
      <c r="B18" s="20">
        <v>13</v>
      </c>
      <c r="C18" s="21" t="s">
        <v>104</v>
      </c>
      <c r="D18" s="38" t="s">
        <v>100</v>
      </c>
      <c r="E18" s="22" t="s">
        <v>174</v>
      </c>
      <c r="F18" s="33"/>
      <c r="G18" s="34" t="s">
        <v>298</v>
      </c>
      <c r="H18" s="33"/>
      <c r="I18" s="23"/>
      <c r="J18" s="24"/>
    </row>
    <row r="19" spans="1:10" ht="24.75" customHeight="1" thickBot="1">
      <c r="A19" s="43"/>
      <c r="B19" s="25">
        <v>14</v>
      </c>
      <c r="C19" s="26" t="s">
        <v>105</v>
      </c>
      <c r="D19" s="27" t="s">
        <v>63</v>
      </c>
      <c r="E19" s="28" t="s">
        <v>246</v>
      </c>
      <c r="F19" s="37" t="s">
        <v>174</v>
      </c>
      <c r="G19" s="34"/>
      <c r="H19" s="33"/>
      <c r="I19" s="23"/>
      <c r="J19" s="24"/>
    </row>
    <row r="20" spans="1:10" ht="24.75" customHeight="1">
      <c r="A20" s="43"/>
      <c r="B20" s="30">
        <v>15</v>
      </c>
      <c r="C20" s="31"/>
      <c r="D20" s="39"/>
      <c r="E20" s="32" t="s">
        <v>175</v>
      </c>
      <c r="F20" s="22" t="s">
        <v>161</v>
      </c>
      <c r="G20" s="34"/>
      <c r="H20" s="33"/>
      <c r="I20" s="23"/>
      <c r="J20" s="24"/>
    </row>
    <row r="21" spans="1:10" ht="24.75" customHeight="1" thickBot="1">
      <c r="A21" s="43"/>
      <c r="B21" s="35">
        <v>16</v>
      </c>
      <c r="C21" s="36" t="s">
        <v>106</v>
      </c>
      <c r="D21" s="40" t="s">
        <v>57</v>
      </c>
      <c r="E21" s="22"/>
      <c r="F21" s="22"/>
      <c r="G21" s="34"/>
      <c r="H21" s="29" t="s">
        <v>28</v>
      </c>
      <c r="I21" s="49"/>
      <c r="J21" s="24"/>
    </row>
    <row r="22" spans="1:10" ht="24.75" customHeight="1" thickBot="1">
      <c r="A22" s="44"/>
      <c r="B22" s="50"/>
      <c r="C22" s="50"/>
      <c r="D22" s="50"/>
      <c r="E22" s="51"/>
      <c r="F22" s="22"/>
      <c r="G22" s="34"/>
      <c r="H22" s="33" t="s">
        <v>302</v>
      </c>
      <c r="I22" s="23"/>
      <c r="J22" s="24"/>
    </row>
    <row r="23" spans="1:10" ht="24.75" customHeight="1">
      <c r="A23" s="43"/>
      <c r="B23" s="20">
        <v>17</v>
      </c>
      <c r="C23" s="21" t="s">
        <v>107</v>
      </c>
      <c r="D23" s="38" t="s">
        <v>67</v>
      </c>
      <c r="E23" s="22" t="s">
        <v>167</v>
      </c>
      <c r="F23" s="22"/>
      <c r="G23" s="22"/>
      <c r="H23" s="33"/>
      <c r="I23" s="23"/>
      <c r="J23" s="24"/>
    </row>
    <row r="24" spans="1:10" ht="24.75" customHeight="1" thickBot="1">
      <c r="A24" s="43"/>
      <c r="B24" s="25">
        <v>18</v>
      </c>
      <c r="C24" s="26"/>
      <c r="D24" s="27"/>
      <c r="E24" s="28"/>
      <c r="F24" s="29" t="s">
        <v>167</v>
      </c>
      <c r="G24" s="22"/>
      <c r="H24" s="33"/>
      <c r="I24" s="23"/>
      <c r="J24" s="24"/>
    </row>
    <row r="25" spans="1:10" ht="24.75" customHeight="1">
      <c r="A25" s="43"/>
      <c r="B25" s="30">
        <v>19</v>
      </c>
      <c r="C25" s="31" t="s">
        <v>108</v>
      </c>
      <c r="D25" s="39" t="s">
        <v>63</v>
      </c>
      <c r="E25" s="32" t="s">
        <v>247</v>
      </c>
      <c r="F25" s="33" t="s">
        <v>280</v>
      </c>
      <c r="G25" s="34"/>
      <c r="H25" s="33"/>
      <c r="I25" s="23"/>
      <c r="J25" s="24"/>
    </row>
    <row r="26" spans="1:10" ht="24.75" customHeight="1" thickBot="1">
      <c r="A26" s="43"/>
      <c r="B26" s="35">
        <v>20</v>
      </c>
      <c r="C26" s="36" t="s">
        <v>109</v>
      </c>
      <c r="D26" s="40" t="s">
        <v>100</v>
      </c>
      <c r="E26" s="22" t="s">
        <v>248</v>
      </c>
      <c r="F26" s="33"/>
      <c r="G26" s="29" t="s">
        <v>167</v>
      </c>
      <c r="H26" s="33"/>
      <c r="I26" s="23"/>
      <c r="J26" s="24"/>
    </row>
    <row r="27" spans="1:10" ht="24.75" customHeight="1">
      <c r="A27" s="43"/>
      <c r="B27" s="20">
        <v>21</v>
      </c>
      <c r="C27" s="21" t="s">
        <v>110</v>
      </c>
      <c r="D27" s="38" t="s">
        <v>59</v>
      </c>
      <c r="E27" s="22" t="s">
        <v>249</v>
      </c>
      <c r="F27" s="33"/>
      <c r="G27" s="33" t="s">
        <v>299</v>
      </c>
      <c r="H27" s="33"/>
      <c r="I27" s="23"/>
      <c r="J27" s="24"/>
    </row>
    <row r="28" spans="1:10" ht="24.75" customHeight="1" thickBot="1">
      <c r="A28" s="43"/>
      <c r="B28" s="25">
        <v>22</v>
      </c>
      <c r="C28" s="26" t="s">
        <v>111</v>
      </c>
      <c r="D28" s="27" t="s">
        <v>52</v>
      </c>
      <c r="E28" s="28" t="s">
        <v>250</v>
      </c>
      <c r="F28" s="37" t="s">
        <v>249</v>
      </c>
      <c r="G28" s="33"/>
      <c r="H28" s="33"/>
      <c r="I28" s="23"/>
      <c r="J28" s="24"/>
    </row>
    <row r="29" spans="1:10" ht="24.75" customHeight="1">
      <c r="A29" s="43"/>
      <c r="B29" s="30">
        <v>23</v>
      </c>
      <c r="C29" s="31"/>
      <c r="D29" s="39"/>
      <c r="E29" s="32" t="s">
        <v>170</v>
      </c>
      <c r="F29" s="22" t="s">
        <v>281</v>
      </c>
      <c r="G29" s="33"/>
      <c r="H29" s="33"/>
      <c r="I29" s="23"/>
      <c r="J29" s="24"/>
    </row>
    <row r="30" spans="1:10" ht="24.75" customHeight="1" thickBot="1">
      <c r="A30" s="43"/>
      <c r="B30" s="35">
        <v>24</v>
      </c>
      <c r="C30" s="36" t="s">
        <v>112</v>
      </c>
      <c r="D30" s="40" t="s">
        <v>55</v>
      </c>
      <c r="E30" s="22"/>
      <c r="F30" s="22"/>
      <c r="G30" s="33"/>
      <c r="H30" s="37" t="s">
        <v>150</v>
      </c>
      <c r="I30" s="23"/>
      <c r="J30" s="24"/>
    </row>
    <row r="31" spans="1:10" ht="24.75" customHeight="1" thickBot="1">
      <c r="A31" s="44"/>
      <c r="B31" s="16"/>
      <c r="C31" s="46"/>
      <c r="D31" s="46"/>
      <c r="E31" s="22"/>
      <c r="F31" s="22"/>
      <c r="G31" s="33"/>
      <c r="H31" s="34" t="s">
        <v>303</v>
      </c>
      <c r="I31" s="23"/>
      <c r="J31" s="24"/>
    </row>
    <row r="32" spans="1:10" ht="24.75" customHeight="1">
      <c r="A32" s="43"/>
      <c r="B32" s="20">
        <v>25</v>
      </c>
      <c r="C32" s="21" t="s">
        <v>113</v>
      </c>
      <c r="D32" s="38" t="s">
        <v>73</v>
      </c>
      <c r="E32" s="22" t="s">
        <v>171</v>
      </c>
      <c r="F32" s="22"/>
      <c r="G32" s="33"/>
      <c r="H32" s="34"/>
      <c r="I32" s="23"/>
      <c r="J32" s="24"/>
    </row>
    <row r="33" spans="1:10" ht="24.75" customHeight="1" thickBot="1">
      <c r="A33" s="43"/>
      <c r="B33" s="25">
        <v>26</v>
      </c>
      <c r="C33" s="26"/>
      <c r="D33" s="27"/>
      <c r="E33" s="28"/>
      <c r="F33" s="29" t="s">
        <v>150</v>
      </c>
      <c r="G33" s="33"/>
      <c r="H33" s="34"/>
      <c r="I33" s="23"/>
      <c r="J33" s="24"/>
    </row>
    <row r="34" spans="1:10" ht="24.75" customHeight="1">
      <c r="A34" s="43"/>
      <c r="B34" s="30">
        <v>27</v>
      </c>
      <c r="C34" s="31" t="s">
        <v>114</v>
      </c>
      <c r="D34" s="39" t="s">
        <v>80</v>
      </c>
      <c r="E34" s="32" t="s">
        <v>150</v>
      </c>
      <c r="F34" s="33" t="s">
        <v>282</v>
      </c>
      <c r="G34" s="33"/>
      <c r="H34" s="34"/>
      <c r="I34" s="23"/>
      <c r="J34" s="24"/>
    </row>
    <row r="35" spans="1:10" ht="24.75" customHeight="1" thickBot="1">
      <c r="A35" s="43"/>
      <c r="B35" s="35">
        <v>28</v>
      </c>
      <c r="C35" s="36" t="s">
        <v>115</v>
      </c>
      <c r="D35" s="40" t="s">
        <v>57</v>
      </c>
      <c r="E35" s="22" t="s">
        <v>251</v>
      </c>
      <c r="F35" s="33"/>
      <c r="G35" s="37" t="s">
        <v>150</v>
      </c>
      <c r="H35" s="34"/>
      <c r="I35" s="23"/>
      <c r="J35" s="24"/>
    </row>
    <row r="36" spans="1:10" ht="24.75" customHeight="1">
      <c r="A36" s="43"/>
      <c r="B36" s="20">
        <v>29</v>
      </c>
      <c r="C36" s="21" t="s">
        <v>116</v>
      </c>
      <c r="D36" s="38" t="s">
        <v>100</v>
      </c>
      <c r="E36" s="22" t="s">
        <v>252</v>
      </c>
      <c r="F36" s="33"/>
      <c r="G36" s="34" t="s">
        <v>300</v>
      </c>
      <c r="H36" s="34"/>
      <c r="I36" s="23"/>
      <c r="J36" s="24"/>
    </row>
    <row r="37" spans="1:10" ht="24.75" customHeight="1" thickBot="1">
      <c r="A37" s="43"/>
      <c r="B37" s="25">
        <v>30</v>
      </c>
      <c r="C37" s="26" t="s">
        <v>117</v>
      </c>
      <c r="D37" s="27" t="s">
        <v>63</v>
      </c>
      <c r="E37" s="28" t="s">
        <v>253</v>
      </c>
      <c r="F37" s="37" t="s">
        <v>252</v>
      </c>
      <c r="G37" s="34"/>
      <c r="H37" s="34"/>
      <c r="I37" s="23"/>
      <c r="J37" s="24"/>
    </row>
    <row r="38" spans="1:10" ht="24.75" customHeight="1">
      <c r="A38" s="43"/>
      <c r="B38" s="30">
        <v>31</v>
      </c>
      <c r="C38" s="31"/>
      <c r="D38" s="39"/>
      <c r="E38" s="32" t="s">
        <v>173</v>
      </c>
      <c r="F38" s="22" t="s">
        <v>161</v>
      </c>
      <c r="G38" s="34"/>
      <c r="H38" s="34"/>
      <c r="I38" s="23"/>
      <c r="J38" s="24"/>
    </row>
    <row r="39" spans="1:10" ht="24.75" customHeight="1" thickBot="1">
      <c r="A39" s="43"/>
      <c r="B39" s="35">
        <v>32</v>
      </c>
      <c r="C39" s="36" t="s">
        <v>118</v>
      </c>
      <c r="D39" s="40" t="s">
        <v>53</v>
      </c>
      <c r="E39" s="53"/>
      <c r="F39" s="53"/>
      <c r="G39" s="54"/>
      <c r="H39" s="54"/>
      <c r="I39" s="23"/>
      <c r="J39" s="24"/>
    </row>
    <row r="40" spans="2:10" ht="24.75" customHeight="1">
      <c r="B40" s="12"/>
      <c r="C40" s="41"/>
      <c r="D40" s="41"/>
      <c r="E40" s="42"/>
      <c r="F40" s="42"/>
      <c r="G40" s="42"/>
      <c r="H40" s="42"/>
      <c r="I40" s="23"/>
      <c r="J40" s="24"/>
    </row>
    <row r="41" ht="19.5" customHeight="1">
      <c r="B41" s="110" t="s">
        <v>46</v>
      </c>
    </row>
    <row r="42" spans="2:5" ht="19.5" customHeight="1">
      <c r="B42" s="20"/>
      <c r="C42" s="21" t="s">
        <v>95</v>
      </c>
      <c r="D42" s="38" t="s">
        <v>63</v>
      </c>
      <c r="E42" s="24" t="s">
        <v>307</v>
      </c>
    </row>
    <row r="43" spans="2:5" ht="19.5" customHeight="1" thickBot="1">
      <c r="B43" s="25"/>
      <c r="C43" s="26" t="s">
        <v>142</v>
      </c>
      <c r="D43" s="27" t="s">
        <v>63</v>
      </c>
      <c r="E43" s="24" t="s">
        <v>308</v>
      </c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J80"/>
  <sheetViews>
    <sheetView showGridLines="0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5.28125" style="9" customWidth="1"/>
    <col min="2" max="2" width="4.00390625" style="24" customWidth="1"/>
    <col min="3" max="3" width="26.57421875" style="9" customWidth="1"/>
    <col min="4" max="4" width="16.421875" style="9" customWidth="1"/>
    <col min="5" max="8" width="18.57421875" style="24" customWidth="1"/>
    <col min="9" max="16384" width="9.140625" style="9" customWidth="1"/>
  </cols>
  <sheetData>
    <row r="1" spans="2:8" ht="19.5" customHeight="1">
      <c r="B1" s="10"/>
      <c r="C1" s="11" t="s">
        <v>0</v>
      </c>
      <c r="D1" s="114" t="s">
        <v>47</v>
      </c>
      <c r="E1" s="115"/>
      <c r="F1" s="10"/>
      <c r="G1" s="10"/>
      <c r="H1" s="10"/>
    </row>
    <row r="2" spans="2:9" ht="19.5" customHeight="1">
      <c r="B2" s="12"/>
      <c r="C2" s="4" t="s">
        <v>1</v>
      </c>
      <c r="D2" s="116" t="s">
        <v>146</v>
      </c>
      <c r="E2" s="117"/>
      <c r="F2" s="13"/>
      <c r="G2" s="13"/>
      <c r="H2" s="13"/>
      <c r="I2" s="14"/>
    </row>
    <row r="3" spans="2:9" ht="19.5" customHeight="1">
      <c r="B3" s="12"/>
      <c r="C3" s="4" t="s">
        <v>2</v>
      </c>
      <c r="D3" s="118" t="s">
        <v>147</v>
      </c>
      <c r="E3" s="119"/>
      <c r="F3" s="115"/>
      <c r="G3" s="115"/>
      <c r="H3" s="15"/>
      <c r="I3" s="14"/>
    </row>
    <row r="4" spans="2:9" ht="24.75" customHeight="1" thickBot="1">
      <c r="B4" s="16"/>
      <c r="C4" s="17"/>
      <c r="D4" s="17"/>
      <c r="E4" s="18"/>
      <c r="F4" s="18"/>
      <c r="G4" s="18"/>
      <c r="H4" s="18"/>
      <c r="I4" s="19"/>
    </row>
    <row r="5" spans="1:10" ht="24.75" customHeight="1">
      <c r="A5" s="43"/>
      <c r="B5" s="20">
        <v>1</v>
      </c>
      <c r="C5" s="21" t="s">
        <v>119</v>
      </c>
      <c r="D5" s="38" t="s">
        <v>50</v>
      </c>
      <c r="E5" s="22" t="s">
        <v>28</v>
      </c>
      <c r="F5" s="22"/>
      <c r="G5" s="22"/>
      <c r="H5" s="22"/>
      <c r="I5" s="23"/>
      <c r="J5" s="24"/>
    </row>
    <row r="6" spans="1:10" ht="24.75" customHeight="1" thickBot="1">
      <c r="A6" s="43"/>
      <c r="B6" s="25">
        <v>2</v>
      </c>
      <c r="C6" s="26"/>
      <c r="D6" s="27"/>
      <c r="E6" s="28"/>
      <c r="F6" s="29" t="s">
        <v>28</v>
      </c>
      <c r="G6" s="22"/>
      <c r="H6" s="22"/>
      <c r="I6" s="23"/>
      <c r="J6" s="24"/>
    </row>
    <row r="7" spans="1:10" ht="24.75" customHeight="1">
      <c r="A7" s="43"/>
      <c r="B7" s="30">
        <v>3</v>
      </c>
      <c r="C7" s="31" t="s">
        <v>120</v>
      </c>
      <c r="D7" s="39" t="s">
        <v>63</v>
      </c>
      <c r="E7" s="32" t="s">
        <v>31</v>
      </c>
      <c r="F7" s="33" t="s">
        <v>269</v>
      </c>
      <c r="G7" s="34"/>
      <c r="H7" s="22"/>
      <c r="I7" s="23"/>
      <c r="J7" s="24"/>
    </row>
    <row r="8" spans="1:10" ht="24.75" customHeight="1" thickBot="1">
      <c r="A8" s="43"/>
      <c r="B8" s="35">
        <v>4</v>
      </c>
      <c r="C8" s="36" t="s">
        <v>121</v>
      </c>
      <c r="D8" s="40" t="s">
        <v>59</v>
      </c>
      <c r="E8" s="22" t="s">
        <v>254</v>
      </c>
      <c r="F8" s="33"/>
      <c r="G8" s="29" t="s">
        <v>28</v>
      </c>
      <c r="H8" s="22"/>
      <c r="I8" s="23"/>
      <c r="J8" s="24"/>
    </row>
    <row r="9" spans="1:10" ht="24.75" customHeight="1">
      <c r="A9" s="43"/>
      <c r="B9" s="20">
        <v>5</v>
      </c>
      <c r="C9" s="21" t="s">
        <v>122</v>
      </c>
      <c r="D9" s="38" t="s">
        <v>67</v>
      </c>
      <c r="E9" s="22" t="s">
        <v>33</v>
      </c>
      <c r="F9" s="33"/>
      <c r="G9" s="33" t="s">
        <v>293</v>
      </c>
      <c r="H9" s="22"/>
      <c r="I9" s="23"/>
      <c r="J9" s="24"/>
    </row>
    <row r="10" spans="1:10" ht="24.75" customHeight="1" thickBot="1">
      <c r="A10" s="43"/>
      <c r="B10" s="25">
        <v>6</v>
      </c>
      <c r="C10" s="26" t="s">
        <v>123</v>
      </c>
      <c r="D10" s="27" t="s">
        <v>100</v>
      </c>
      <c r="E10" s="28" t="s">
        <v>255</v>
      </c>
      <c r="F10" s="37" t="s">
        <v>33</v>
      </c>
      <c r="G10" s="33"/>
      <c r="H10" s="22"/>
      <c r="I10" s="23"/>
      <c r="J10" s="24"/>
    </row>
    <row r="11" spans="1:10" ht="24.75" customHeight="1">
      <c r="A11" s="43"/>
      <c r="B11" s="30">
        <v>7</v>
      </c>
      <c r="C11" s="31"/>
      <c r="D11" s="39"/>
      <c r="E11" s="32" t="s">
        <v>35</v>
      </c>
      <c r="F11" s="22" t="s">
        <v>270</v>
      </c>
      <c r="G11" s="33"/>
      <c r="H11" s="22"/>
      <c r="I11" s="23"/>
      <c r="J11" s="24"/>
    </row>
    <row r="12" spans="1:10" ht="24.75" customHeight="1" thickBot="1">
      <c r="A12" s="43"/>
      <c r="B12" s="35">
        <v>8</v>
      </c>
      <c r="C12" s="36" t="s">
        <v>124</v>
      </c>
      <c r="D12" s="40" t="s">
        <v>76</v>
      </c>
      <c r="E12" s="22"/>
      <c r="F12" s="22"/>
      <c r="G12" s="33"/>
      <c r="H12" s="29" t="s">
        <v>175</v>
      </c>
      <c r="I12" s="23"/>
      <c r="J12" s="24"/>
    </row>
    <row r="13" spans="1:10" ht="24.75" customHeight="1" thickBot="1">
      <c r="A13" s="44"/>
      <c r="B13" s="45"/>
      <c r="C13" s="46"/>
      <c r="D13" s="46"/>
      <c r="E13" s="22"/>
      <c r="F13" s="22"/>
      <c r="G13" s="33"/>
      <c r="H13" s="48" t="s">
        <v>304</v>
      </c>
      <c r="I13" s="23"/>
      <c r="J13" s="24"/>
    </row>
    <row r="14" spans="1:10" ht="24.75" customHeight="1">
      <c r="A14" s="43"/>
      <c r="B14" s="20">
        <v>9</v>
      </c>
      <c r="C14" s="21" t="s">
        <v>125</v>
      </c>
      <c r="D14" s="38" t="s">
        <v>57</v>
      </c>
      <c r="E14" s="22" t="s">
        <v>36</v>
      </c>
      <c r="F14" s="22"/>
      <c r="G14" s="33"/>
      <c r="H14" s="33"/>
      <c r="I14" s="23"/>
      <c r="J14" s="24"/>
    </row>
    <row r="15" spans="1:10" ht="24.75" customHeight="1" thickBot="1">
      <c r="A15" s="43"/>
      <c r="B15" s="25">
        <v>10</v>
      </c>
      <c r="C15" s="26"/>
      <c r="D15" s="27"/>
      <c r="E15" s="28"/>
      <c r="F15" s="29" t="s">
        <v>36</v>
      </c>
      <c r="G15" s="33"/>
      <c r="H15" s="33"/>
      <c r="I15" s="23"/>
      <c r="J15" s="24"/>
    </row>
    <row r="16" spans="1:10" ht="24.75" customHeight="1">
      <c r="A16" s="43"/>
      <c r="B16" s="30">
        <v>11</v>
      </c>
      <c r="C16" s="31" t="s">
        <v>126</v>
      </c>
      <c r="D16" s="39" t="s">
        <v>52</v>
      </c>
      <c r="E16" s="32" t="s">
        <v>144</v>
      </c>
      <c r="F16" s="33" t="s">
        <v>271</v>
      </c>
      <c r="G16" s="33"/>
      <c r="H16" s="33"/>
      <c r="I16" s="23"/>
      <c r="J16" s="24"/>
    </row>
    <row r="17" spans="1:10" ht="24.75" customHeight="1" thickBot="1">
      <c r="A17" s="43"/>
      <c r="B17" s="35">
        <v>12</v>
      </c>
      <c r="C17" s="36" t="s">
        <v>127</v>
      </c>
      <c r="D17" s="40" t="s">
        <v>59</v>
      </c>
      <c r="E17" s="22" t="s">
        <v>256</v>
      </c>
      <c r="F17" s="33"/>
      <c r="G17" s="37" t="s">
        <v>175</v>
      </c>
      <c r="H17" s="33"/>
      <c r="I17" s="23"/>
      <c r="J17" s="24"/>
    </row>
    <row r="18" spans="1:10" ht="24.75" customHeight="1">
      <c r="A18" s="43"/>
      <c r="B18" s="20">
        <v>13</v>
      </c>
      <c r="C18" s="21" t="s">
        <v>128</v>
      </c>
      <c r="D18" s="38" t="s">
        <v>67</v>
      </c>
      <c r="E18" s="22" t="s">
        <v>174</v>
      </c>
      <c r="F18" s="33"/>
      <c r="G18" s="34" t="s">
        <v>294</v>
      </c>
      <c r="H18" s="33"/>
      <c r="I18" s="23"/>
      <c r="J18" s="24"/>
    </row>
    <row r="19" spans="1:10" ht="24.75" customHeight="1" thickBot="1">
      <c r="A19" s="43"/>
      <c r="B19" s="25">
        <v>14</v>
      </c>
      <c r="C19" s="26" t="s">
        <v>129</v>
      </c>
      <c r="D19" s="27" t="s">
        <v>63</v>
      </c>
      <c r="E19" s="28" t="s">
        <v>161</v>
      </c>
      <c r="F19" s="37" t="s">
        <v>175</v>
      </c>
      <c r="G19" s="34"/>
      <c r="H19" s="33"/>
      <c r="I19" s="23"/>
      <c r="J19" s="24"/>
    </row>
    <row r="20" spans="1:10" ht="24.75" customHeight="1">
      <c r="A20" s="43"/>
      <c r="B20" s="30">
        <v>15</v>
      </c>
      <c r="C20" s="31"/>
      <c r="D20" s="39"/>
      <c r="E20" s="32" t="s">
        <v>175</v>
      </c>
      <c r="F20" s="22" t="s">
        <v>272</v>
      </c>
      <c r="G20" s="34"/>
      <c r="H20" s="33"/>
      <c r="I20" s="23"/>
      <c r="J20" s="24"/>
    </row>
    <row r="21" spans="1:10" ht="24.75" customHeight="1" thickBot="1">
      <c r="A21" s="43"/>
      <c r="B21" s="35">
        <v>16</v>
      </c>
      <c r="C21" s="36" t="s">
        <v>130</v>
      </c>
      <c r="D21" s="40" t="s">
        <v>57</v>
      </c>
      <c r="E21" s="22"/>
      <c r="F21" s="22"/>
      <c r="G21" s="34"/>
      <c r="H21" s="29" t="s">
        <v>173</v>
      </c>
      <c r="I21" s="49"/>
      <c r="J21" s="24"/>
    </row>
    <row r="22" spans="1:10" ht="24.75" customHeight="1" thickBot="1">
      <c r="A22" s="44"/>
      <c r="B22" s="50"/>
      <c r="C22" s="50"/>
      <c r="D22" s="50"/>
      <c r="E22" s="51"/>
      <c r="F22" s="22"/>
      <c r="G22" s="34"/>
      <c r="H22" s="33" t="s">
        <v>305</v>
      </c>
      <c r="I22" s="23"/>
      <c r="J22" s="24"/>
    </row>
    <row r="23" spans="1:10" ht="24.75" customHeight="1">
      <c r="A23" s="43"/>
      <c r="B23" s="20">
        <v>17</v>
      </c>
      <c r="C23" s="21" t="s">
        <v>131</v>
      </c>
      <c r="D23" s="38" t="s">
        <v>50</v>
      </c>
      <c r="E23" s="22" t="s">
        <v>167</v>
      </c>
      <c r="F23" s="22"/>
      <c r="G23" s="22"/>
      <c r="H23" s="33"/>
      <c r="I23" s="23"/>
      <c r="J23" s="24"/>
    </row>
    <row r="24" spans="1:10" ht="24.75" customHeight="1" thickBot="1">
      <c r="A24" s="43"/>
      <c r="B24" s="25">
        <v>18</v>
      </c>
      <c r="C24" s="26"/>
      <c r="D24" s="27"/>
      <c r="E24" s="28"/>
      <c r="F24" s="29" t="s">
        <v>167</v>
      </c>
      <c r="G24" s="22"/>
      <c r="H24" s="33"/>
      <c r="I24" s="23"/>
      <c r="J24" s="24"/>
    </row>
    <row r="25" spans="1:10" ht="24.75" customHeight="1">
      <c r="A25" s="43"/>
      <c r="B25" s="30">
        <v>19</v>
      </c>
      <c r="C25" s="31" t="s">
        <v>132</v>
      </c>
      <c r="D25" s="39" t="s">
        <v>63</v>
      </c>
      <c r="E25" s="32" t="s">
        <v>168</v>
      </c>
      <c r="F25" s="33" t="s">
        <v>273</v>
      </c>
      <c r="G25" s="34"/>
      <c r="H25" s="33"/>
      <c r="I25" s="23"/>
      <c r="J25" s="24"/>
    </row>
    <row r="26" spans="1:10" ht="24.75" customHeight="1" thickBot="1">
      <c r="A26" s="43"/>
      <c r="B26" s="35">
        <v>20</v>
      </c>
      <c r="C26" s="36" t="s">
        <v>133</v>
      </c>
      <c r="D26" s="40" t="s">
        <v>57</v>
      </c>
      <c r="E26" s="22" t="s">
        <v>257</v>
      </c>
      <c r="F26" s="33"/>
      <c r="G26" s="29" t="s">
        <v>198</v>
      </c>
      <c r="H26" s="33"/>
      <c r="I26" s="23"/>
      <c r="J26" s="24"/>
    </row>
    <row r="27" spans="1:10" ht="24.75" customHeight="1">
      <c r="A27" s="43"/>
      <c r="B27" s="20">
        <v>21</v>
      </c>
      <c r="C27" s="21" t="s">
        <v>134</v>
      </c>
      <c r="D27" s="38" t="s">
        <v>100</v>
      </c>
      <c r="E27" s="22" t="s">
        <v>198</v>
      </c>
      <c r="F27" s="33"/>
      <c r="G27" s="33" t="s">
        <v>295</v>
      </c>
      <c r="H27" s="33"/>
      <c r="I27" s="23"/>
      <c r="J27" s="24"/>
    </row>
    <row r="28" spans="1:10" ht="24.75" customHeight="1" thickBot="1">
      <c r="A28" s="43"/>
      <c r="B28" s="25">
        <v>22</v>
      </c>
      <c r="C28" s="26" t="s">
        <v>135</v>
      </c>
      <c r="D28" s="27" t="s">
        <v>52</v>
      </c>
      <c r="E28" s="28" t="s">
        <v>258</v>
      </c>
      <c r="F28" s="37" t="s">
        <v>198</v>
      </c>
      <c r="G28" s="33"/>
      <c r="H28" s="33"/>
      <c r="I28" s="23"/>
      <c r="J28" s="24"/>
    </row>
    <row r="29" spans="1:10" ht="24.75" customHeight="1">
      <c r="A29" s="43"/>
      <c r="B29" s="30">
        <v>23</v>
      </c>
      <c r="C29" s="31"/>
      <c r="D29" s="39"/>
      <c r="E29" s="32" t="s">
        <v>170</v>
      </c>
      <c r="F29" s="22" t="s">
        <v>274</v>
      </c>
      <c r="G29" s="33"/>
      <c r="H29" s="33"/>
      <c r="I29" s="23"/>
      <c r="J29" s="24"/>
    </row>
    <row r="30" spans="1:10" ht="24.75" customHeight="1" thickBot="1">
      <c r="A30" s="43"/>
      <c r="B30" s="35">
        <v>24</v>
      </c>
      <c r="C30" s="36" t="s">
        <v>136</v>
      </c>
      <c r="D30" s="40" t="s">
        <v>73</v>
      </c>
      <c r="E30" s="22"/>
      <c r="F30" s="22"/>
      <c r="G30" s="33"/>
      <c r="H30" s="37" t="s">
        <v>173</v>
      </c>
      <c r="I30" s="23"/>
      <c r="J30" s="24"/>
    </row>
    <row r="31" spans="1:10" ht="24.75" customHeight="1" thickBot="1">
      <c r="A31" s="44"/>
      <c r="B31" s="16"/>
      <c r="C31" s="46"/>
      <c r="D31" s="46"/>
      <c r="E31" s="22"/>
      <c r="F31" s="22"/>
      <c r="G31" s="33"/>
      <c r="H31" s="34" t="s">
        <v>306</v>
      </c>
      <c r="I31" s="23"/>
      <c r="J31" s="24"/>
    </row>
    <row r="32" spans="1:10" ht="24.75" customHeight="1">
      <c r="A32" s="43"/>
      <c r="B32" s="20">
        <v>25</v>
      </c>
      <c r="C32" s="21" t="s">
        <v>137</v>
      </c>
      <c r="D32" s="38" t="s">
        <v>55</v>
      </c>
      <c r="E32" s="22" t="s">
        <v>171</v>
      </c>
      <c r="F32" s="22"/>
      <c r="G32" s="33"/>
      <c r="H32" s="34"/>
      <c r="I32" s="23"/>
      <c r="J32" s="24"/>
    </row>
    <row r="33" spans="1:10" ht="24.75" customHeight="1" thickBot="1">
      <c r="A33" s="43"/>
      <c r="B33" s="25">
        <v>26</v>
      </c>
      <c r="C33" s="26"/>
      <c r="D33" s="27"/>
      <c r="E33" s="28"/>
      <c r="F33" s="29" t="s">
        <v>150</v>
      </c>
      <c r="G33" s="33"/>
      <c r="H33" s="34"/>
      <c r="I33" s="23"/>
      <c r="J33" s="24"/>
    </row>
    <row r="34" spans="1:10" ht="24.75" customHeight="1">
      <c r="A34" s="43"/>
      <c r="B34" s="30">
        <v>27</v>
      </c>
      <c r="C34" s="31" t="s">
        <v>138</v>
      </c>
      <c r="D34" s="39" t="s">
        <v>63</v>
      </c>
      <c r="E34" s="32" t="s">
        <v>150</v>
      </c>
      <c r="F34" s="33" t="s">
        <v>275</v>
      </c>
      <c r="G34" s="33"/>
      <c r="H34" s="34"/>
      <c r="I34" s="23"/>
      <c r="J34" s="24"/>
    </row>
    <row r="35" spans="1:10" ht="24.75" customHeight="1" thickBot="1">
      <c r="A35" s="43"/>
      <c r="B35" s="35">
        <v>28</v>
      </c>
      <c r="C35" s="36" t="s">
        <v>139</v>
      </c>
      <c r="D35" s="40" t="s">
        <v>59</v>
      </c>
      <c r="E35" s="22" t="s">
        <v>149</v>
      </c>
      <c r="F35" s="33"/>
      <c r="G35" s="37" t="s">
        <v>173</v>
      </c>
      <c r="H35" s="34"/>
      <c r="I35" s="23"/>
      <c r="J35" s="24"/>
    </row>
    <row r="36" spans="1:10" ht="24.75" customHeight="1">
      <c r="A36" s="43"/>
      <c r="B36" s="20">
        <v>29</v>
      </c>
      <c r="C36" s="21" t="s">
        <v>140</v>
      </c>
      <c r="D36" s="38" t="s">
        <v>100</v>
      </c>
      <c r="E36" s="22" t="s">
        <v>172</v>
      </c>
      <c r="F36" s="33"/>
      <c r="G36" s="34" t="s">
        <v>296</v>
      </c>
      <c r="H36" s="34"/>
      <c r="I36" s="23"/>
      <c r="J36" s="24"/>
    </row>
    <row r="37" spans="1:10" ht="24.75" customHeight="1" thickBot="1">
      <c r="A37" s="43"/>
      <c r="B37" s="25">
        <v>30</v>
      </c>
      <c r="C37" s="26" t="s">
        <v>141</v>
      </c>
      <c r="D37" s="27" t="s">
        <v>80</v>
      </c>
      <c r="E37" s="28" t="s">
        <v>259</v>
      </c>
      <c r="F37" s="37" t="s">
        <v>173</v>
      </c>
      <c r="G37" s="34"/>
      <c r="H37" s="34"/>
      <c r="I37" s="23"/>
      <c r="J37" s="24"/>
    </row>
    <row r="38" spans="1:10" ht="24.75" customHeight="1">
      <c r="A38" s="43"/>
      <c r="B38" s="30">
        <v>31</v>
      </c>
      <c r="C38" s="31"/>
      <c r="D38" s="39"/>
      <c r="E38" s="32" t="s">
        <v>173</v>
      </c>
      <c r="F38" s="22" t="s">
        <v>276</v>
      </c>
      <c r="G38" s="34"/>
      <c r="H38" s="34"/>
      <c r="I38" s="23"/>
      <c r="J38" s="24"/>
    </row>
    <row r="39" spans="1:10" ht="24.75" customHeight="1" thickBot="1">
      <c r="A39" s="43"/>
      <c r="B39" s="35">
        <v>32</v>
      </c>
      <c r="C39" s="36" t="s">
        <v>142</v>
      </c>
      <c r="D39" s="40" t="s">
        <v>63</v>
      </c>
      <c r="E39" s="53"/>
      <c r="F39" s="53"/>
      <c r="G39" s="54"/>
      <c r="H39" s="54"/>
      <c r="I39" s="23"/>
      <c r="J39" s="24"/>
    </row>
    <row r="40" spans="2:10" ht="24.75" customHeight="1">
      <c r="B40" s="12"/>
      <c r="C40" s="41"/>
      <c r="D40" s="41"/>
      <c r="E40" s="42"/>
      <c r="F40" s="42"/>
      <c r="G40" s="42"/>
      <c r="H40" s="42"/>
      <c r="I40" s="23"/>
      <c r="J40" s="24"/>
    </row>
    <row r="41" ht="19.5" customHeight="1">
      <c r="C41" s="9" t="s">
        <v>42</v>
      </c>
    </row>
    <row r="42" spans="3:7" ht="19.5" customHeight="1">
      <c r="C42" s="9" t="str">
        <f>+IF($E5="","",IF(EXACT($E5,$B5),$C5,IF(EXACT($E5,$B6),$C6,"VIRHE!")))</f>
        <v>Miko Haarala</v>
      </c>
      <c r="D42" s="9" t="str">
        <f>+IF($E5="","",IF(EXACT($E5,$B5),$D5,IF(EXACT($E5,$B6),$D6,"VIRHE!")))</f>
        <v>KuPTS</v>
      </c>
      <c r="E42" s="24">
        <f>+IF($E5="","",IF(EXACT($E5,$B6),$C5,IF(EXACT($E5,$B5),$C6,"VIRHE!")))</f>
        <v>0</v>
      </c>
      <c r="F42" s="24">
        <f>+IF($E5="","",IF(EXACT($E5,$B6),$D5,IF(EXACT($E5,$B5),$D6,"VIRHE!")))</f>
        <v>0</v>
      </c>
      <c r="G42" s="24">
        <f>+E6</f>
        <v>0</v>
      </c>
    </row>
    <row r="43" spans="3:7" ht="19.5" customHeight="1">
      <c r="C43" s="9" t="str">
        <f>+IF($E7="","",IF(EXACT($E7,$B7),$C7,IF(EXACT($E7,$B8),$C8,"VIRHE!")))</f>
        <v>Roope Kantola</v>
      </c>
      <c r="D43" s="9" t="str">
        <f>+IF($E7="","",IF(EXACT($E7,$B7),$D7,IF(EXACT($E7,$B8),$D8,"VIRHE!")))</f>
        <v>TuKa</v>
      </c>
      <c r="E43" s="24" t="str">
        <f>+IF($E7="","",IF(EXACT($E7,$B8),$C7,IF(EXACT($E7,$B7),$C8,"VIRHE!")))</f>
        <v>Tapani Hagelberg</v>
      </c>
      <c r="F43" s="24" t="str">
        <f>+IF($E7="","",IF(EXACT($E7,$B8),$D7,IF(EXACT($E7,$B7),$D8,"VIRHE!")))</f>
        <v>PT 75</v>
      </c>
      <c r="G43" s="24" t="str">
        <f>+E8</f>
        <v>3, 6, 4</v>
      </c>
    </row>
    <row r="44" spans="3:7" ht="19.5" customHeight="1">
      <c r="C44" s="9" t="str">
        <f>+IF($E9="","",IF(EXACT($E9,$B9),$C9,IF(EXACT($E9,$B10),$C10,"VIRHE!")))</f>
        <v>Yan Zhuo Ping</v>
      </c>
      <c r="D44" s="9" t="str">
        <f>+IF($E9="","",IF(EXACT($E9,$B9),$D9,IF(EXACT($E9,$B10),$D10,"VIRHE!")))</f>
        <v>PT-Espoo</v>
      </c>
      <c r="E44" s="24" t="str">
        <f>+IF($E9="","",IF(EXACT($E9,$B10),$C9,IF(EXACT($E9,$B9),$C10,"VIRHE!")))</f>
        <v>V-M. Korpela</v>
      </c>
      <c r="F44" s="24" t="str">
        <f>+IF($E9="","",IF(EXACT($E9,$B10),$D9,IF(EXACT($E9,$B9),$D10,"VIRHE!")))</f>
        <v>JysRy</v>
      </c>
      <c r="G44" s="24" t="str">
        <f>+E10</f>
        <v>9, 4, 12</v>
      </c>
    </row>
    <row r="45" spans="3:7" ht="19.5" customHeight="1">
      <c r="C45" s="9" t="str">
        <f>+IF($E11="","",IF(EXACT($E11,$B11),$C11,IF(EXACT($E11,$B12),$C12,"VIRHE!")))</f>
        <v>Markus Heikkinen</v>
      </c>
      <c r="D45" s="9" t="str">
        <f>+IF($E11="","",IF(EXACT($E11,$B11),$D11,IF(EXACT($E11,$B12),$D12,"VIRHE!")))</f>
        <v>KoKa</v>
      </c>
      <c r="E45" s="24">
        <f>+IF($E11="","",IF(EXACT($E11,$B12),$C11,IF(EXACT($E11,$B11),$C12,"VIRHE!")))</f>
        <v>0</v>
      </c>
      <c r="F45" s="24">
        <f>+IF($E11="","",IF(EXACT($E11,$B12),$D11,IF(EXACT($E11,$B11),$D12,"VIRHE!")))</f>
        <v>0</v>
      </c>
      <c r="G45" s="24">
        <f>+E12</f>
        <v>0</v>
      </c>
    </row>
    <row r="46" spans="3:7" ht="19.5" customHeight="1">
      <c r="C46" s="9" t="str">
        <f>+IF($E14="","",IF(EXACT($E14,$B14),$C14,IF(EXACT($E14,$B15),$C15,"VIRHE!")))</f>
        <v>Harri Sassi</v>
      </c>
      <c r="D46" s="9" t="str">
        <f>+IF($E14="","",IF(EXACT($E14,$B14),$D14,IF(EXACT($E14,$B15),$D15,"VIRHE!")))</f>
        <v>HUT</v>
      </c>
      <c r="E46" s="24">
        <f>+IF($E14="","",IF(EXACT($E14,$B15),$C14,IF(EXACT($E14,$B14),$C15,"VIRHE!")))</f>
        <v>0</v>
      </c>
      <c r="F46" s="24">
        <f>+IF($E14="","",IF(EXACT($E14,$B15),$D14,IF(EXACT($E14,$B14),$D15,"VIRHE!")))</f>
        <v>0</v>
      </c>
      <c r="G46" s="24">
        <f>+E15</f>
        <v>0</v>
      </c>
    </row>
    <row r="47" spans="3:7" ht="19.5" customHeight="1">
      <c r="C47" s="9" t="str">
        <f>+IF($E16="","",IF(EXACT($E16,$B16),$C16,IF(EXACT($E16,$B17),$C17,"VIRHE!")))</f>
        <v>Mika Alitupa</v>
      </c>
      <c r="D47" s="9" t="str">
        <f>+IF($E16="","",IF(EXACT($E16,$B16),$D16,IF(EXACT($E16,$B17),$D17,"VIRHE!")))</f>
        <v>TuKa</v>
      </c>
      <c r="E47" s="24" t="str">
        <f>+IF($E16="","",IF(EXACT($E16,$B17),$C16,IF(EXACT($E16,$B16),$C17,"VIRHE!")))</f>
        <v>Markus Perkkiö</v>
      </c>
      <c r="F47" s="24" t="str">
        <f>+IF($E16="","",IF(EXACT($E16,$B17),$D16,IF(EXACT($E16,$B16),$D17,"VIRHE!")))</f>
        <v>OPT-86</v>
      </c>
      <c r="G47" s="24" t="str">
        <f>+E17</f>
        <v>8, 8, 6</v>
      </c>
    </row>
    <row r="48" spans="3:7" ht="19.5" customHeight="1">
      <c r="C48" s="9" t="str">
        <f>+IF($E18="","",IF(EXACT($E18,$B18),$C18,IF(EXACT($E18,$B19),$C19,"VIRHE!")))</f>
        <v>Kari Lehtonen</v>
      </c>
      <c r="D48" s="9" t="str">
        <f>+IF($E18="","",IF(EXACT($E18,$B18),$D18,IF(EXACT($E18,$B19),$D19,"VIRHE!")))</f>
        <v>JysRy</v>
      </c>
      <c r="E48" s="24" t="str">
        <f>+IF($E18="","",IF(EXACT($E18,$B19),$C18,IF(EXACT($E18,$B18),$C19,"VIRHE!")))</f>
        <v>Janne Jokinen</v>
      </c>
      <c r="F48" s="24" t="str">
        <f>+IF($E18="","",IF(EXACT($E18,$B19),$D18,IF(EXACT($E18,$B18),$D19,"VIRHE!")))</f>
        <v>PT 75</v>
      </c>
      <c r="G48" s="24" t="str">
        <f>+E19</f>
        <v>w.o.</v>
      </c>
    </row>
    <row r="49" spans="3:7" ht="19.5" customHeight="1">
      <c r="C49" s="9" t="str">
        <f>+IF($E20="","",IF(EXACT($E20,$B20),$C20,IF(EXACT($E20,$B21),$C21,"VIRHE!")))</f>
        <v>Jani Utriainen</v>
      </c>
      <c r="D49" s="9" t="str">
        <f>+IF($E20="","",IF(EXACT($E20,$B20),$D20,IF(EXACT($E20,$B21),$D21,"VIRHE!")))</f>
        <v>HUT</v>
      </c>
      <c r="E49" s="24">
        <f>+IF($E20="","",IF(EXACT($E20,$B21),$C20,IF(EXACT($E20,$B20),$C21,"VIRHE!")))</f>
        <v>0</v>
      </c>
      <c r="F49" s="24">
        <f>+IF($E20="","",IF(EXACT($E20,$B21),$D20,IF(EXACT($E20,$B20),$D21,"VIRHE!")))</f>
        <v>0</v>
      </c>
      <c r="G49" s="24">
        <f>+E21</f>
        <v>0</v>
      </c>
    </row>
    <row r="50" spans="3:7" ht="19.5" customHeight="1">
      <c r="C50" s="9" t="str">
        <f>+IF($E23="","",IF(EXACT($E23,$B23),$C23,IF(EXACT($E23,$B24),$C24,"VIRHE!")))</f>
        <v>O-V. Halonen</v>
      </c>
      <c r="D50" s="9" t="str">
        <f>+IF($E23="","",IF(EXACT($E23,$B23),$D23,IF(EXACT($E23,$B24),$D24,"VIRHE!")))</f>
        <v>KuPTS</v>
      </c>
      <c r="E50" s="24">
        <f>+IF($E23="","",IF(EXACT($E23,$B24),$C23,IF(EXACT($E23,$B23),$C24,"VIRHE!")))</f>
        <v>0</v>
      </c>
      <c r="F50" s="24">
        <f>+IF($E23="","",IF(EXACT($E23,$B24),$D23,IF(EXACT($E23,$B23),$D24,"VIRHE!")))</f>
        <v>0</v>
      </c>
      <c r="G50" s="24">
        <f>+E24</f>
        <v>0</v>
      </c>
    </row>
    <row r="51" spans="3:7" ht="19.5" customHeight="1">
      <c r="C51" s="9" t="str">
        <f>+IF($E25="","",IF(EXACT($E25,$B25),$C25,IF(EXACT($E25,$B26),$C26,"VIRHE!")))</f>
        <v>Jarno Lehtonen</v>
      </c>
      <c r="D51" s="9" t="str">
        <f>+IF($E25="","",IF(EXACT($E25,$B25),$D25,IF(EXACT($E25,$B26),$D26,"VIRHE!")))</f>
        <v>HUT</v>
      </c>
      <c r="E51" s="24" t="str">
        <f>+IF($E25="","",IF(EXACT($E25,$B26),$C25,IF(EXACT($E25,$B25),$C26,"VIRHE!")))</f>
        <v>Otto Tennilä</v>
      </c>
      <c r="F51" s="24" t="str">
        <f>+IF($E25="","",IF(EXACT($E25,$B26),$D25,IF(EXACT($E25,$B25),$D26,"VIRHE!")))</f>
        <v>PT 75</v>
      </c>
      <c r="G51" s="24" t="str">
        <f>+E26</f>
        <v>4, 8, -5, 7</v>
      </c>
    </row>
    <row r="52" spans="3:7" ht="19.5" customHeight="1">
      <c r="C52" s="9" t="str">
        <f>+IF($E27="","",IF(EXACT($E27,$B27),$C27,IF(EXACT($E27,$B28),$C28,"VIRHE!")))</f>
        <v>Pär Grefberg</v>
      </c>
      <c r="D52" s="9" t="str">
        <f>+IF($E27="","",IF(EXACT($E27,$B27),$D27,IF(EXACT($E27,$B28),$D28,"VIRHE!")))</f>
        <v>PT-Espoo</v>
      </c>
      <c r="E52" s="24" t="str">
        <f>+IF($E27="","",IF(EXACT($E27,$B28),$C27,IF(EXACT($E27,$B27),$C28,"VIRHE!")))</f>
        <v>Raimo Virtanen</v>
      </c>
      <c r="F52" s="24" t="str">
        <f>+IF($E27="","",IF(EXACT($E27,$B28),$D27,IF(EXACT($E27,$B27),$D28,"VIRHE!")))</f>
        <v>OPT-86</v>
      </c>
      <c r="G52" s="24" t="str">
        <f>+E28</f>
        <v>3,5, 3</v>
      </c>
    </row>
    <row r="53" spans="3:7" ht="19.5" customHeight="1">
      <c r="C53" s="9" t="str">
        <f>+IF($E29="","",IF(EXACT($E29,$B29),$C29,IF(EXACT($E29,$B30),$C30,"VIRHE!")))</f>
        <v>Julius Muinonen</v>
      </c>
      <c r="D53" s="9" t="str">
        <f>+IF($E29="","",IF(EXACT($E29,$B29),$D29,IF(EXACT($E29,$B30),$D30,"VIRHE!")))</f>
        <v>Tip-70</v>
      </c>
      <c r="E53" s="24">
        <f>+IF($E29="","",IF(EXACT($E29,$B30),$C29,IF(EXACT($E29,$B29),$C30,"VIRHE!")))</f>
        <v>0</v>
      </c>
      <c r="F53" s="24">
        <f>+IF($E29="","",IF(EXACT($E29,$B30),$D29,IF(EXACT($E29,$B29),$D30,"VIRHE!")))</f>
        <v>0</v>
      </c>
      <c r="G53" s="24">
        <f>+E30</f>
        <v>0</v>
      </c>
    </row>
    <row r="54" spans="3:7" ht="19.5" customHeight="1">
      <c r="C54" s="9" t="str">
        <f>+IF($E32="","",IF(EXACT($E32,$B32),$C32,IF(EXACT($E32,$B33),$C33,"VIRHE!")))</f>
        <v>Juha Rimpiläinen</v>
      </c>
      <c r="D54" s="9" t="str">
        <f>+IF($E32="","",IF(EXACT($E32,$B32),$D32,IF(EXACT($E32,$B33),$D33,"VIRHE!")))</f>
        <v>PuPy</v>
      </c>
      <c r="E54" s="24">
        <f>+IF($E32="","",IF(EXACT($E32,$B33),$C32,IF(EXACT($E32,$B32),$C33,"VIRHE!")))</f>
        <v>0</v>
      </c>
      <c r="F54" s="24">
        <f>+IF($E32="","",IF(EXACT($E32,$B33),$D32,IF(EXACT($E32,$B32),$D33,"VIRHE!")))</f>
        <v>0</v>
      </c>
      <c r="G54" s="24">
        <f>+E33</f>
        <v>0</v>
      </c>
    </row>
    <row r="55" spans="3:7" ht="19.5" customHeight="1">
      <c r="C55" s="9" t="str">
        <f>+IF($E34="","",IF(EXACT($E34,$B34),$C34,IF(EXACT($E34,$B35),$C35,"VIRHE!")))</f>
        <v>Jouni Flemming</v>
      </c>
      <c r="D55" s="9" t="str">
        <f>+IF($E34="","",IF(EXACT($E34,$B34),$D34,IF(EXACT($E34,$B35),$D35,"VIRHE!")))</f>
        <v>TuKa</v>
      </c>
      <c r="E55" s="24" t="str">
        <f>+IF($E34="","",IF(EXACT($E34,$B35),$C34,IF(EXACT($E34,$B34),$C35,"VIRHE!")))</f>
        <v>Marko Pietilä</v>
      </c>
      <c r="F55" s="24" t="str">
        <f>+IF($E34="","",IF(EXACT($E34,$B35),$D34,IF(EXACT($E34,$B34),$D35,"VIRHE!")))</f>
        <v>PT 75</v>
      </c>
      <c r="G55" s="24" t="str">
        <f>+E35</f>
        <v>4, 6, 3</v>
      </c>
    </row>
    <row r="56" spans="3:7" ht="19.5" customHeight="1">
      <c r="C56" s="9" t="str">
        <f>+IF($E36="","",IF(EXACT($E36,$B36),$C36,IF(EXACT($E36,$B37),$C37,"VIRHE!")))</f>
        <v>Antti Koivisto</v>
      </c>
      <c r="D56" s="9" t="str">
        <f>+IF($E36="","",IF(EXACT($E36,$B36),$D36,IF(EXACT($E36,$B37),$D37,"VIRHE!")))</f>
        <v>PT-Espoo</v>
      </c>
      <c r="E56" s="24" t="str">
        <f>+IF($E36="","",IF(EXACT($E36,$B37),$C36,IF(EXACT($E36,$B36),$C37,"VIRHE!")))</f>
        <v>Risto Virtanen</v>
      </c>
      <c r="F56" s="24" t="str">
        <f>+IF($E36="","",IF(EXACT($E36,$B37),$D36,IF(EXACT($E36,$B36),$D37,"VIRHE!")))</f>
        <v>TuTo</v>
      </c>
      <c r="G56" s="24" t="str">
        <f>+E37</f>
        <v>-7, 4, 4, 9</v>
      </c>
    </row>
    <row r="57" spans="3:7" ht="19.5" customHeight="1">
      <c r="C57" s="9" t="str">
        <f>+IF($E38="","",IF(EXACT($E38,$B38),$C38,IF(EXACT($E38,$B39),$C39,"VIRHE!")))</f>
        <v>Antti Jokinen</v>
      </c>
      <c r="D57" s="9" t="str">
        <f>+IF($E38="","",IF(EXACT($E38,$B38),$D38,IF(EXACT($E38,$B39),$D39,"VIRHE!")))</f>
        <v>PT 75</v>
      </c>
      <c r="E57" s="24">
        <f>+IF($E38="","",IF(EXACT($E38,$B39),$C38,IF(EXACT($E38,$B38),$C39,"VIRHE!")))</f>
        <v>0</v>
      </c>
      <c r="F57" s="24">
        <f>+IF($E38="","",IF(EXACT($E38,$B39),$D38,IF(EXACT($E38,$B38),$D39,"VIRHE!")))</f>
        <v>0</v>
      </c>
      <c r="G57" s="24">
        <f>+E39</f>
        <v>0</v>
      </c>
    </row>
    <row r="59" ht="19.5" customHeight="1">
      <c r="C59" s="9" t="s">
        <v>43</v>
      </c>
    </row>
    <row r="60" spans="3:7" ht="19.5" customHeight="1">
      <c r="C60" s="9" t="e">
        <f>VLOOKUP(F6,B5:C12,2)</f>
        <v>#N/A</v>
      </c>
      <c r="D60" s="9" t="e">
        <f>VLOOKUP(F6,B5:D12,3)</f>
        <v>#N/A</v>
      </c>
      <c r="E60" s="24" t="str">
        <f>VLOOKUP(VALUE(IF(F6=E5,E7,E5)),B5:D12,2)</f>
        <v>Roope Kantola</v>
      </c>
      <c r="F60" s="24" t="str">
        <f>VLOOKUP(VALUE(IF(F6=E5,E7,E5)),B5:D12,3)</f>
        <v>TuKa</v>
      </c>
      <c r="G60" s="24" t="str">
        <f>+F7</f>
        <v>5, 6, 5</v>
      </c>
    </row>
    <row r="61" spans="3:7" ht="19.5" customHeight="1">
      <c r="C61" s="9" t="e">
        <f>VLOOKUP(F10,B5:D12,2)</f>
        <v>#N/A</v>
      </c>
      <c r="D61" s="9" t="e">
        <f>VLOOKUP(F10,B5:D12,3)</f>
        <v>#N/A</v>
      </c>
      <c r="E61" s="24" t="str">
        <f>VLOOKUP(VALUE(IF(F10=E9,E11,E9)),B5:D12,2)</f>
        <v>Markus Heikkinen</v>
      </c>
      <c r="F61" s="24" t="str">
        <f>VLOOKUP(VALUE(IF(F10=E9,E11,E9)),B6:D13,3)</f>
        <v>KoKa</v>
      </c>
      <c r="G61" s="24" t="str">
        <f>+F11</f>
        <v>9, 2, -7, 4</v>
      </c>
    </row>
    <row r="62" spans="3:7" ht="19.5" customHeight="1">
      <c r="C62" s="9" t="e">
        <f>VLOOKUP(F15,B14:D21,2)</f>
        <v>#N/A</v>
      </c>
      <c r="D62" s="9" t="e">
        <f>VLOOKUP(F15,B14:D21,3)</f>
        <v>#N/A</v>
      </c>
      <c r="E62" s="24" t="str">
        <f>VLOOKUP(VALUE(IF(F15=E14,E16,E14)),B14:D21,2)</f>
        <v>Mika Alitupa</v>
      </c>
      <c r="F62" s="24" t="str">
        <f>VLOOKUP(VALUE(IF(F15=E14,E16,E14)),B14:D21,3)</f>
        <v>TuKa</v>
      </c>
      <c r="G62" s="24" t="str">
        <f>+F16</f>
        <v>-4, 6, -8, 12, 8</v>
      </c>
    </row>
    <row r="63" spans="3:7" ht="19.5" customHeight="1">
      <c r="C63" s="9" t="e">
        <f>VLOOKUP(F19,B14:D21,2)</f>
        <v>#N/A</v>
      </c>
      <c r="D63" s="9" t="e">
        <f>VLOOKUP(F19,B14:D21,3)</f>
        <v>#N/A</v>
      </c>
      <c r="E63" s="24" t="str">
        <f>VLOOKUP(VALUE(IF(F19=E18,E20,E18)),B14:D21,2)</f>
        <v>Kari Lehtonen</v>
      </c>
      <c r="F63" s="24" t="str">
        <f>VLOOKUP(VALUE(IF(F19=E18,E20,E18)),B14:D21,3)</f>
        <v>JysRy</v>
      </c>
      <c r="G63" s="24" t="str">
        <f>+F20</f>
        <v>8, 6, 10</v>
      </c>
    </row>
    <row r="64" spans="3:7" ht="19.5" customHeight="1">
      <c r="C64" s="9" t="e">
        <f>VLOOKUP(F24,B23:D30,2)</f>
        <v>#N/A</v>
      </c>
      <c r="D64" s="9" t="e">
        <f>VLOOKUP(F24,B23:D30,3)</f>
        <v>#N/A</v>
      </c>
      <c r="E64" s="24" t="str">
        <f>VLOOKUP(VALUE(IF(F24=E23,E25,E23)),B23:D30,2)</f>
        <v>Jarno Lehtonen</v>
      </c>
      <c r="F64" s="24" t="str">
        <f>VLOOKUP(VALUE(IF(F24=E23,E25,E23)),B23:D30,3)</f>
        <v>HUT</v>
      </c>
      <c r="G64" s="24" t="str">
        <f>+F25</f>
        <v>8, 6, -8, 9</v>
      </c>
    </row>
    <row r="65" spans="3:7" ht="19.5" customHeight="1">
      <c r="C65" s="9" t="e">
        <f>VLOOKUP(F28,B23:D30,2)</f>
        <v>#N/A</v>
      </c>
      <c r="D65" s="9" t="e">
        <f>VLOOKUP(F28,B23:D30,3)</f>
        <v>#N/A</v>
      </c>
      <c r="E65" s="24" t="str">
        <f>VLOOKUP(VALUE(IF(F28=E27,E29,E27)),B23:D30,2)</f>
        <v>Julius Muinonen</v>
      </c>
      <c r="F65" s="24" t="str">
        <f>VLOOKUP(VALUE(IF(F28=E27,E29,E27)),B23:D30,3)</f>
        <v>Tip-70</v>
      </c>
      <c r="G65" s="24" t="str">
        <f>+F29</f>
        <v>7, -6, 6, -8, 9</v>
      </c>
    </row>
    <row r="66" spans="3:7" ht="19.5" customHeight="1">
      <c r="C66" s="9" t="e">
        <f>VLOOKUP(F33,B32:D39,2)</f>
        <v>#N/A</v>
      </c>
      <c r="D66" s="9" t="e">
        <f>VLOOKUP(F33,B32:D39,3)</f>
        <v>#N/A</v>
      </c>
      <c r="E66" s="24" t="str">
        <f>VLOOKUP(VALUE(IF(F33=E32,E34,E32)),B32:D39,2)</f>
        <v>Juha Rimpiläinen</v>
      </c>
      <c r="F66" s="24" t="str">
        <f>VLOOKUP(VALUE(IF(F33=E32,E34,E32)),B32:D39,3)</f>
        <v>PuPy</v>
      </c>
      <c r="G66" s="24" t="str">
        <f>+F34</f>
        <v>-9,5, 3, 9</v>
      </c>
    </row>
    <row r="67" spans="3:7" ht="19.5" customHeight="1">
      <c r="C67" s="9" t="e">
        <f>VLOOKUP(F37,B32:D39,2)</f>
        <v>#N/A</v>
      </c>
      <c r="D67" s="9" t="e">
        <f>VLOOKUP(F37,B32:D39,3)</f>
        <v>#N/A</v>
      </c>
      <c r="E67" s="24" t="str">
        <f>VLOOKUP(VALUE(IF(F37=E36,E38,E36)),B32:D39,2)</f>
        <v>Antti Koivisto</v>
      </c>
      <c r="F67" s="24" t="str">
        <f>VLOOKUP(VALUE(IF(F37=E36,E38,E36)),B32:D39,3)</f>
        <v>PT-Espoo</v>
      </c>
      <c r="G67" s="24" t="str">
        <f>+F38</f>
        <v>-10, 8, 4, 12</v>
      </c>
    </row>
    <row r="69" ht="19.5" customHeight="1">
      <c r="C69" s="9" t="s">
        <v>44</v>
      </c>
    </row>
    <row r="70" spans="3:7" ht="19.5" customHeight="1">
      <c r="C70" s="9" t="e">
        <f>VLOOKUP(G8,B5:D12,2)</f>
        <v>#N/A</v>
      </c>
      <c r="D70" s="9" t="e">
        <f>VLOOKUP(G8,B5:D12,3)</f>
        <v>#N/A</v>
      </c>
      <c r="E70" s="24" t="str">
        <f>VLOOKUP(VALUE(IF(G8=F6,F10,F6)),B5:D12,2)</f>
        <v>Yan Zhuo Ping</v>
      </c>
      <c r="F70" s="24" t="str">
        <f>VLOOKUP(VALUE(IF(G8=F6,F10,F6)),B5:D12,3)</f>
        <v>PT-Espoo</v>
      </c>
      <c r="G70" s="24" t="str">
        <f>+G9</f>
        <v>0, 6, 5</v>
      </c>
    </row>
    <row r="71" spans="3:7" ht="19.5" customHeight="1">
      <c r="C71" s="9" t="e">
        <f>VLOOKUP(G17,B14:D21,2)</f>
        <v>#N/A</v>
      </c>
      <c r="D71" s="9" t="e">
        <f>VLOOKUP(G17,B14:D21,3)</f>
        <v>#N/A</v>
      </c>
      <c r="E71" s="24" t="str">
        <f>VLOOKUP(VALUE(IF(G17=F15,F19,F15)),B14:D21,2)</f>
        <v>Harri Sassi</v>
      </c>
      <c r="F71" s="24" t="str">
        <f>VLOOKUP(VALUE(IF(G17=F15,F19,F15)),B14:D21,3)</f>
        <v>HUT</v>
      </c>
      <c r="G71" s="24" t="str">
        <f>+G18</f>
        <v>9, 5, 10</v>
      </c>
    </row>
    <row r="72" spans="3:7" ht="19.5" customHeight="1">
      <c r="C72" s="9" t="e">
        <f>VLOOKUP(G26,B23:D30,2)</f>
        <v>#N/A</v>
      </c>
      <c r="D72" s="9" t="e">
        <f>VLOOKUP(G26,B23:D30,3)</f>
        <v>#N/A</v>
      </c>
      <c r="E72" s="24" t="str">
        <f>VLOOKUP(VALUE(IF(G26=F24,F28,F24)),B23:D30,2)</f>
        <v>O-V. Halonen</v>
      </c>
      <c r="F72" s="24" t="str">
        <f>VLOOKUP(VALUE(IF(G26=F24,F28,F24)),B23:D30,3)</f>
        <v>KuPTS</v>
      </c>
      <c r="G72" s="24" t="str">
        <f>+G27</f>
        <v>5, 6, 8</v>
      </c>
    </row>
    <row r="73" spans="3:7" ht="19.5" customHeight="1">
      <c r="C73" s="9" t="e">
        <f>VLOOKUP(G35,B32:D39,2)</f>
        <v>#N/A</v>
      </c>
      <c r="D73" s="9" t="e">
        <f>VLOOKUP(G35,B32:D39,3)</f>
        <v>#N/A</v>
      </c>
      <c r="E73" s="24" t="str">
        <f>VLOOKUP(VALUE(IF(G35=F33,F37,F33)),B32:D39,2)</f>
        <v>Jouni Flemming</v>
      </c>
      <c r="F73" s="24" t="str">
        <f>VLOOKUP(VALUE(IF(G35=F33,F37,F33)),B32:D39,3)</f>
        <v>TuKa</v>
      </c>
      <c r="G73" s="24" t="str">
        <f>+G36</f>
        <v>8, 9, -8, 9</v>
      </c>
    </row>
    <row r="75" ht="19.5" customHeight="1">
      <c r="C75" s="9" t="s">
        <v>45</v>
      </c>
    </row>
    <row r="76" spans="3:7" ht="19.5" customHeight="1">
      <c r="C76" s="9" t="e">
        <f>VLOOKUP(H12,B5:D21,2)</f>
        <v>#N/A</v>
      </c>
      <c r="D76" s="9" t="e">
        <f>VLOOKUP(H12,B5:D21,3)</f>
        <v>#N/A</v>
      </c>
      <c r="E76" s="24" t="str">
        <f>VLOOKUP(VALUE(IF(H12=G8,G17,G8)),B5:D21,2)</f>
        <v>Miko Haarala</v>
      </c>
      <c r="F76" s="24" t="str">
        <f>VLOOKUP(VALUE(IF(H12=G8,G17,G8)),B5:D21,3)</f>
        <v>KuPTS</v>
      </c>
      <c r="G76" s="24" t="str">
        <f>+H13</f>
        <v>6, 7, 6</v>
      </c>
    </row>
    <row r="77" spans="3:7" ht="19.5" customHeight="1">
      <c r="C77" s="9" t="e">
        <f>VLOOKUP(H30,B23:D39,2)</f>
        <v>#N/A</v>
      </c>
      <c r="D77" s="9" t="e">
        <f>VLOOKUP(H30,B23:D39,3)</f>
        <v>#N/A</v>
      </c>
      <c r="E77" s="24" t="str">
        <f>VLOOKUP(VALUE(IF(H30=G26,G35,G26)),B23:D39,2)</f>
        <v>Pär Grefberg</v>
      </c>
      <c r="F77" s="24" t="str">
        <f>VLOOKUP(VALUE(IF(H30=G26,G35,G26)),B23:D39,3)</f>
        <v>PT-Espoo</v>
      </c>
      <c r="G77" s="24" t="str">
        <f>+H31</f>
        <v>11, 9, 10</v>
      </c>
    </row>
    <row r="79" ht="19.5" customHeight="1">
      <c r="C79" s="9" t="s">
        <v>46</v>
      </c>
    </row>
    <row r="80" spans="3:7" ht="19.5" customHeight="1">
      <c r="C80" s="9" t="e">
        <f>VLOOKUP(H21,B5:D39,2)</f>
        <v>#N/A</v>
      </c>
      <c r="D80" s="9" t="e">
        <f>VLOOKUP(H21,B5:D39,3)</f>
        <v>#N/A</v>
      </c>
      <c r="E80" s="24" t="str">
        <f>VLOOKUP(VALUE(IF(H21=H12,H30,H12)),B5:D39,2)</f>
        <v>Jani Utriainen</v>
      </c>
      <c r="F80" s="24" t="str">
        <f>VLOOKUP(VALUE(IF(H21=H12,H30,H12)),B5:D39,3)</f>
        <v>HUT</v>
      </c>
      <c r="G80" s="24" t="str">
        <f>+H22</f>
        <v>10, -9, 6, -13, 10</v>
      </c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J80"/>
  <sheetViews>
    <sheetView showGridLines="0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5.28125" style="9" customWidth="1"/>
    <col min="2" max="2" width="4.00390625" style="24" customWidth="1"/>
    <col min="3" max="3" width="27.57421875" style="9" customWidth="1"/>
    <col min="4" max="4" width="15.00390625" style="9" customWidth="1"/>
    <col min="5" max="8" width="18.57421875" style="24" customWidth="1"/>
    <col min="9" max="16384" width="9.140625" style="9" customWidth="1"/>
  </cols>
  <sheetData>
    <row r="1" spans="2:8" ht="19.5" customHeight="1">
      <c r="B1" s="10"/>
      <c r="C1" s="11" t="s">
        <v>0</v>
      </c>
      <c r="D1" s="114" t="s">
        <v>47</v>
      </c>
      <c r="E1" s="115"/>
      <c r="F1" s="10"/>
      <c r="G1" s="10"/>
      <c r="H1" s="10"/>
    </row>
    <row r="2" spans="2:9" ht="19.5" customHeight="1">
      <c r="B2" s="12"/>
      <c r="C2" s="4" t="s">
        <v>1</v>
      </c>
      <c r="D2" s="116" t="s">
        <v>94</v>
      </c>
      <c r="E2" s="117"/>
      <c r="F2" s="13"/>
      <c r="G2" s="13"/>
      <c r="H2" s="13"/>
      <c r="I2" s="14"/>
    </row>
    <row r="3" spans="2:9" ht="19.5" customHeight="1">
      <c r="B3" s="12"/>
      <c r="C3" s="4" t="s">
        <v>2</v>
      </c>
      <c r="D3" s="118" t="s">
        <v>147</v>
      </c>
      <c r="E3" s="119"/>
      <c r="F3" s="115"/>
      <c r="G3" s="115"/>
      <c r="H3" s="15"/>
      <c r="I3" s="14"/>
    </row>
    <row r="4" spans="2:9" ht="24.75" customHeight="1" thickBot="1">
      <c r="B4" s="16"/>
      <c r="C4" s="17"/>
      <c r="D4" s="17"/>
      <c r="E4" s="18"/>
      <c r="F4" s="18"/>
      <c r="G4" s="18"/>
      <c r="H4" s="18"/>
      <c r="I4" s="19"/>
    </row>
    <row r="5" spans="1:10" ht="24.75" customHeight="1">
      <c r="A5" s="43"/>
      <c r="B5" s="20">
        <v>1</v>
      </c>
      <c r="C5" s="21" t="s">
        <v>81</v>
      </c>
      <c r="D5" s="38"/>
      <c r="E5" s="22" t="s">
        <v>28</v>
      </c>
      <c r="F5" s="22"/>
      <c r="G5" s="22"/>
      <c r="H5" s="22"/>
      <c r="I5" s="23"/>
      <c r="J5" s="24"/>
    </row>
    <row r="6" spans="1:10" ht="24.75" customHeight="1" thickBot="1">
      <c r="A6" s="43"/>
      <c r="B6" s="25">
        <v>2</v>
      </c>
      <c r="C6" s="26"/>
      <c r="D6" s="27"/>
      <c r="E6" s="28"/>
      <c r="F6" s="29" t="s">
        <v>28</v>
      </c>
      <c r="G6" s="22"/>
      <c r="H6" s="22"/>
      <c r="I6" s="23"/>
      <c r="J6" s="24"/>
    </row>
    <row r="7" spans="1:10" ht="24.75" customHeight="1">
      <c r="A7" s="43"/>
      <c r="B7" s="30">
        <v>3</v>
      </c>
      <c r="C7" s="31"/>
      <c r="D7" s="39"/>
      <c r="E7" s="32" t="s">
        <v>31</v>
      </c>
      <c r="F7" s="33" t="s">
        <v>217</v>
      </c>
      <c r="G7" s="34"/>
      <c r="H7" s="22"/>
      <c r="I7" s="23"/>
      <c r="J7" s="24"/>
    </row>
    <row r="8" spans="1:10" ht="24.75" customHeight="1" thickBot="1">
      <c r="A8" s="43"/>
      <c r="B8" s="35">
        <v>4</v>
      </c>
      <c r="C8" s="36" t="s">
        <v>82</v>
      </c>
      <c r="D8" s="40"/>
      <c r="E8" s="22"/>
      <c r="F8" s="33"/>
      <c r="G8" s="29" t="s">
        <v>28</v>
      </c>
      <c r="H8" s="22"/>
      <c r="I8" s="23"/>
      <c r="J8" s="24"/>
    </row>
    <row r="9" spans="1:10" ht="24.75" customHeight="1">
      <c r="A9" s="43"/>
      <c r="B9" s="20">
        <v>5</v>
      </c>
      <c r="C9" s="21" t="s">
        <v>83</v>
      </c>
      <c r="D9" s="38"/>
      <c r="E9" s="22" t="s">
        <v>33</v>
      </c>
      <c r="F9" s="33"/>
      <c r="G9" s="33" t="s">
        <v>199</v>
      </c>
      <c r="H9" s="22"/>
      <c r="I9" s="23"/>
      <c r="J9" s="24"/>
    </row>
    <row r="10" spans="1:10" ht="24.75" customHeight="1" thickBot="1">
      <c r="A10" s="43"/>
      <c r="B10" s="25">
        <v>6</v>
      </c>
      <c r="C10" s="26" t="s">
        <v>148</v>
      </c>
      <c r="D10" s="27"/>
      <c r="E10" s="28" t="s">
        <v>169</v>
      </c>
      <c r="F10" s="37" t="s">
        <v>33</v>
      </c>
      <c r="G10" s="33"/>
      <c r="H10" s="22"/>
      <c r="I10" s="23"/>
      <c r="J10" s="24"/>
    </row>
    <row r="11" spans="1:10" ht="24.75" customHeight="1">
      <c r="A11" s="43"/>
      <c r="B11" s="30">
        <v>7</v>
      </c>
      <c r="C11" s="31"/>
      <c r="D11" s="39"/>
      <c r="E11" s="32" t="s">
        <v>35</v>
      </c>
      <c r="F11" s="22" t="s">
        <v>199</v>
      </c>
      <c r="G11" s="33"/>
      <c r="H11" s="22"/>
      <c r="I11" s="23"/>
      <c r="J11" s="24"/>
    </row>
    <row r="12" spans="1:10" ht="24.75" customHeight="1" thickBot="1">
      <c r="A12" s="43"/>
      <c r="B12" s="35">
        <v>8</v>
      </c>
      <c r="C12" s="36" t="s">
        <v>84</v>
      </c>
      <c r="D12" s="40"/>
      <c r="E12" s="22"/>
      <c r="F12" s="22"/>
      <c r="G12" s="33"/>
      <c r="H12" s="29" t="s">
        <v>36</v>
      </c>
      <c r="I12" s="23"/>
      <c r="J12" s="24"/>
    </row>
    <row r="13" spans="1:10" ht="24.75" customHeight="1" thickBot="1">
      <c r="A13" s="44"/>
      <c r="B13" s="45"/>
      <c r="C13" s="46"/>
      <c r="D13" s="46"/>
      <c r="E13" s="22"/>
      <c r="F13" s="22"/>
      <c r="G13" s="33"/>
      <c r="H13" s="48" t="s">
        <v>169</v>
      </c>
      <c r="I13" s="23"/>
      <c r="J13" s="24"/>
    </row>
    <row r="14" spans="1:10" ht="24.75" customHeight="1">
      <c r="A14" s="43"/>
      <c r="B14" s="20">
        <v>9</v>
      </c>
      <c r="C14" s="21" t="s">
        <v>85</v>
      </c>
      <c r="D14" s="38"/>
      <c r="E14" s="22" t="s">
        <v>36</v>
      </c>
      <c r="F14" s="22"/>
      <c r="G14" s="33"/>
      <c r="H14" s="33"/>
      <c r="I14" s="23"/>
      <c r="J14" s="24"/>
    </row>
    <row r="15" spans="1:10" ht="24.75" customHeight="1" thickBot="1">
      <c r="A15" s="43"/>
      <c r="B15" s="25">
        <v>10</v>
      </c>
      <c r="C15" s="26"/>
      <c r="D15" s="27"/>
      <c r="E15" s="28"/>
      <c r="F15" s="29" t="s">
        <v>36</v>
      </c>
      <c r="G15" s="33"/>
      <c r="H15" s="33"/>
      <c r="I15" s="23"/>
      <c r="J15" s="24"/>
    </row>
    <row r="16" spans="1:10" ht="24.75" customHeight="1">
      <c r="A16" s="43"/>
      <c r="B16" s="30">
        <v>11</v>
      </c>
      <c r="C16" s="31"/>
      <c r="D16" s="39"/>
      <c r="E16" s="32" t="s">
        <v>144</v>
      </c>
      <c r="F16" s="33" t="s">
        <v>169</v>
      </c>
      <c r="G16" s="33"/>
      <c r="H16" s="33"/>
      <c r="I16" s="23"/>
      <c r="J16" s="24"/>
    </row>
    <row r="17" spans="1:10" ht="24.75" customHeight="1" thickBot="1">
      <c r="A17" s="43"/>
      <c r="B17" s="35">
        <v>12</v>
      </c>
      <c r="C17" s="36" t="s">
        <v>86</v>
      </c>
      <c r="D17" s="40"/>
      <c r="E17" s="47"/>
      <c r="F17" s="33"/>
      <c r="G17" s="37" t="s">
        <v>36</v>
      </c>
      <c r="H17" s="33"/>
      <c r="I17" s="23"/>
      <c r="J17" s="24"/>
    </row>
    <row r="18" spans="1:10" ht="24.75" customHeight="1">
      <c r="A18" s="43"/>
      <c r="B18" s="20">
        <v>13</v>
      </c>
      <c r="C18" s="21" t="s">
        <v>87</v>
      </c>
      <c r="D18" s="38"/>
      <c r="E18" s="22" t="s">
        <v>174</v>
      </c>
      <c r="F18" s="33"/>
      <c r="G18" s="34" t="s">
        <v>239</v>
      </c>
      <c r="H18" s="33"/>
      <c r="I18" s="23"/>
      <c r="J18" s="24"/>
    </row>
    <row r="19" spans="1:10" ht="24.75" customHeight="1" thickBot="1">
      <c r="A19" s="43"/>
      <c r="B19" s="25">
        <v>14</v>
      </c>
      <c r="C19" s="26"/>
      <c r="D19" s="27"/>
      <c r="E19" s="28"/>
      <c r="F19" s="37" t="s">
        <v>175</v>
      </c>
      <c r="G19" s="34"/>
      <c r="H19" s="33"/>
      <c r="I19" s="23"/>
      <c r="J19" s="24"/>
    </row>
    <row r="20" spans="1:10" ht="24.75" customHeight="1">
      <c r="A20" s="43"/>
      <c r="B20" s="30">
        <v>15</v>
      </c>
      <c r="C20" s="31"/>
      <c r="D20" s="39"/>
      <c r="E20" s="32" t="s">
        <v>175</v>
      </c>
      <c r="F20" s="22" t="s">
        <v>199</v>
      </c>
      <c r="G20" s="34"/>
      <c r="H20" s="33"/>
      <c r="I20" s="23"/>
      <c r="J20" s="24"/>
    </row>
    <row r="21" spans="1:10" ht="24.75" customHeight="1" thickBot="1">
      <c r="A21" s="43"/>
      <c r="B21" s="35">
        <v>16</v>
      </c>
      <c r="C21" s="36" t="s">
        <v>53</v>
      </c>
      <c r="D21" s="40"/>
      <c r="E21" s="22"/>
      <c r="F21" s="22"/>
      <c r="G21" s="34"/>
      <c r="H21" s="29" t="s">
        <v>36</v>
      </c>
      <c r="I21" s="49"/>
      <c r="J21" s="24"/>
    </row>
    <row r="22" spans="1:10" ht="24.75" customHeight="1" thickBot="1">
      <c r="A22" s="44"/>
      <c r="B22" s="50"/>
      <c r="C22" s="50"/>
      <c r="D22" s="50"/>
      <c r="E22" s="51"/>
      <c r="F22" s="22"/>
      <c r="G22" s="34"/>
      <c r="H22" s="33" t="s">
        <v>199</v>
      </c>
      <c r="I22" s="23"/>
      <c r="J22" s="24"/>
    </row>
    <row r="23" spans="1:10" ht="24.75" customHeight="1">
      <c r="A23" s="43"/>
      <c r="B23" s="20">
        <v>17</v>
      </c>
      <c r="C23" s="21" t="s">
        <v>88</v>
      </c>
      <c r="D23" s="38"/>
      <c r="E23" s="22" t="s">
        <v>167</v>
      </c>
      <c r="F23" s="22"/>
      <c r="G23" s="22"/>
      <c r="H23" s="33"/>
      <c r="I23" s="23"/>
      <c r="J23" s="24"/>
    </row>
    <row r="24" spans="1:10" ht="24.75" customHeight="1" thickBot="1">
      <c r="A24" s="43"/>
      <c r="B24" s="25">
        <v>18</v>
      </c>
      <c r="C24" s="26"/>
      <c r="D24" s="27"/>
      <c r="E24" s="28"/>
      <c r="F24" s="29" t="s">
        <v>167</v>
      </c>
      <c r="G24" s="22"/>
      <c r="H24" s="33"/>
      <c r="I24" s="23"/>
      <c r="J24" s="24"/>
    </row>
    <row r="25" spans="1:10" ht="24.75" customHeight="1">
      <c r="A25" s="43"/>
      <c r="B25" s="30">
        <v>19</v>
      </c>
      <c r="C25" s="31"/>
      <c r="D25" s="39"/>
      <c r="E25" s="32" t="s">
        <v>168</v>
      </c>
      <c r="F25" s="33" t="s">
        <v>169</v>
      </c>
      <c r="G25" s="34"/>
      <c r="H25" s="33"/>
      <c r="I25" s="23"/>
      <c r="J25" s="24"/>
    </row>
    <row r="26" spans="1:10" ht="24.75" customHeight="1" thickBot="1">
      <c r="A26" s="43"/>
      <c r="B26" s="35">
        <v>20</v>
      </c>
      <c r="C26" s="36" t="s">
        <v>89</v>
      </c>
      <c r="D26" s="40"/>
      <c r="E26" s="22"/>
      <c r="F26" s="33"/>
      <c r="G26" s="29" t="s">
        <v>170</v>
      </c>
      <c r="H26" s="33"/>
      <c r="I26" s="23"/>
      <c r="J26" s="24"/>
    </row>
    <row r="27" spans="1:10" ht="24.75" customHeight="1">
      <c r="A27" s="43"/>
      <c r="B27" s="20">
        <v>21</v>
      </c>
      <c r="C27" s="21" t="s">
        <v>67</v>
      </c>
      <c r="D27" s="38"/>
      <c r="E27" s="22" t="s">
        <v>198</v>
      </c>
      <c r="F27" s="33"/>
      <c r="G27" s="33" t="s">
        <v>239</v>
      </c>
      <c r="H27" s="33"/>
      <c r="I27" s="23"/>
      <c r="J27" s="24"/>
    </row>
    <row r="28" spans="1:10" ht="24.75" customHeight="1" thickBot="1">
      <c r="A28" s="43"/>
      <c r="B28" s="25">
        <v>22</v>
      </c>
      <c r="C28" s="26" t="s">
        <v>90</v>
      </c>
      <c r="D28" s="27"/>
      <c r="E28" s="28" t="s">
        <v>199</v>
      </c>
      <c r="F28" s="37" t="s">
        <v>170</v>
      </c>
      <c r="G28" s="33"/>
      <c r="H28" s="33"/>
      <c r="I28" s="23"/>
      <c r="J28" s="24"/>
    </row>
    <row r="29" spans="1:10" ht="24.75" customHeight="1">
      <c r="A29" s="43"/>
      <c r="B29" s="30">
        <v>23</v>
      </c>
      <c r="C29" s="31"/>
      <c r="D29" s="39"/>
      <c r="E29" s="32" t="s">
        <v>170</v>
      </c>
      <c r="F29" s="22" t="s">
        <v>217</v>
      </c>
      <c r="G29" s="33"/>
      <c r="H29" s="33"/>
      <c r="I29" s="23"/>
      <c r="J29" s="24"/>
    </row>
    <row r="30" spans="1:10" ht="24.75" customHeight="1" thickBot="1">
      <c r="A30" s="43"/>
      <c r="B30" s="35">
        <v>24</v>
      </c>
      <c r="C30" s="36" t="s">
        <v>91</v>
      </c>
      <c r="D30" s="40"/>
      <c r="E30" s="22"/>
      <c r="F30" s="22"/>
      <c r="G30" s="33"/>
      <c r="H30" s="37" t="s">
        <v>173</v>
      </c>
      <c r="I30" s="23"/>
      <c r="J30" s="24"/>
    </row>
    <row r="31" spans="1:10" ht="24.75" customHeight="1" thickBot="1">
      <c r="A31" s="44"/>
      <c r="B31" s="16"/>
      <c r="C31" s="46"/>
      <c r="D31" s="46"/>
      <c r="E31" s="22"/>
      <c r="F31" s="22"/>
      <c r="G31" s="33"/>
      <c r="H31" s="34" t="s">
        <v>199</v>
      </c>
      <c r="I31" s="23"/>
      <c r="J31" s="24"/>
    </row>
    <row r="32" spans="1:10" ht="24.75" customHeight="1">
      <c r="A32" s="43"/>
      <c r="B32" s="20">
        <v>25</v>
      </c>
      <c r="C32" s="21" t="s">
        <v>73</v>
      </c>
      <c r="D32" s="38"/>
      <c r="E32" s="22" t="s">
        <v>171</v>
      </c>
      <c r="F32" s="22"/>
      <c r="G32" s="33"/>
      <c r="H32" s="34"/>
      <c r="I32" s="23"/>
      <c r="J32" s="24"/>
    </row>
    <row r="33" spans="1:10" ht="24.75" customHeight="1" thickBot="1">
      <c r="A33" s="43"/>
      <c r="B33" s="25">
        <v>26</v>
      </c>
      <c r="C33" s="26"/>
      <c r="D33" s="27"/>
      <c r="E33" s="28"/>
      <c r="F33" s="29" t="s">
        <v>239</v>
      </c>
      <c r="G33" s="33"/>
      <c r="H33" s="34"/>
      <c r="I33" s="23"/>
      <c r="J33" s="24"/>
    </row>
    <row r="34" spans="1:10" ht="24.75" customHeight="1">
      <c r="A34" s="43"/>
      <c r="B34" s="30">
        <v>27</v>
      </c>
      <c r="C34" s="31"/>
      <c r="D34" s="39"/>
      <c r="E34" s="32" t="s">
        <v>150</v>
      </c>
      <c r="F34" s="33" t="s">
        <v>150</v>
      </c>
      <c r="G34" s="33"/>
      <c r="H34" s="34"/>
      <c r="I34" s="23"/>
      <c r="J34" s="24"/>
    </row>
    <row r="35" spans="1:10" ht="24.75" customHeight="1" thickBot="1">
      <c r="A35" s="43"/>
      <c r="B35" s="35">
        <v>28</v>
      </c>
      <c r="C35" s="36" t="s">
        <v>92</v>
      </c>
      <c r="D35" s="40"/>
      <c r="E35" s="22"/>
      <c r="F35" s="33"/>
      <c r="G35" s="37" t="s">
        <v>173</v>
      </c>
      <c r="H35" s="34"/>
      <c r="I35" s="23"/>
      <c r="J35" s="24"/>
    </row>
    <row r="36" spans="1:10" ht="24.75" customHeight="1">
      <c r="A36" s="43"/>
      <c r="B36" s="20">
        <v>29</v>
      </c>
      <c r="C36" s="21" t="s">
        <v>55</v>
      </c>
      <c r="D36" s="38"/>
      <c r="E36" s="22" t="s">
        <v>172</v>
      </c>
      <c r="F36" s="33"/>
      <c r="G36" s="34" t="s">
        <v>169</v>
      </c>
      <c r="H36" s="34"/>
      <c r="I36" s="23"/>
      <c r="J36" s="24"/>
    </row>
    <row r="37" spans="1:10" ht="24.75" customHeight="1" thickBot="1">
      <c r="A37" s="43"/>
      <c r="B37" s="25">
        <v>30</v>
      </c>
      <c r="C37" s="26"/>
      <c r="D37" s="27"/>
      <c r="E37" s="28"/>
      <c r="F37" s="37" t="s">
        <v>173</v>
      </c>
      <c r="G37" s="34"/>
      <c r="H37" s="34"/>
      <c r="I37" s="23"/>
      <c r="J37" s="24"/>
    </row>
    <row r="38" spans="1:10" ht="24.75" customHeight="1">
      <c r="A38" s="43"/>
      <c r="B38" s="30">
        <v>31</v>
      </c>
      <c r="C38" s="31"/>
      <c r="D38" s="39"/>
      <c r="E38" s="52" t="s">
        <v>173</v>
      </c>
      <c r="F38" s="22" t="s">
        <v>169</v>
      </c>
      <c r="G38" s="34"/>
      <c r="H38" s="34"/>
      <c r="I38" s="23"/>
      <c r="J38" s="24"/>
    </row>
    <row r="39" spans="1:10" ht="24.75" customHeight="1" thickBot="1">
      <c r="A39" s="43"/>
      <c r="B39" s="35">
        <v>32</v>
      </c>
      <c r="C39" s="36" t="s">
        <v>93</v>
      </c>
      <c r="D39" s="40"/>
      <c r="E39" s="53"/>
      <c r="F39" s="53"/>
      <c r="G39" s="54"/>
      <c r="H39" s="54"/>
      <c r="I39" s="23"/>
      <c r="J39" s="24"/>
    </row>
    <row r="40" spans="2:10" ht="24.75" customHeight="1">
      <c r="B40" s="12"/>
      <c r="C40" s="41"/>
      <c r="D40" s="41"/>
      <c r="E40" s="42"/>
      <c r="F40" s="42"/>
      <c r="G40" s="42"/>
      <c r="H40" s="42"/>
      <c r="I40" s="23"/>
      <c r="J40" s="24"/>
    </row>
    <row r="41" ht="19.5" customHeight="1">
      <c r="C41" s="9" t="s">
        <v>42</v>
      </c>
    </row>
    <row r="42" spans="3:7" ht="19.5" customHeight="1">
      <c r="C42" s="9" t="str">
        <f>+IF($E5="","",IF(EXACT($E5,$B5),$C5,IF(EXACT($E5,$B6),$C6,"VIRHE!")))</f>
        <v>PT Espoo 1</v>
      </c>
      <c r="D42" s="9">
        <f>+IF($E5="","",IF(EXACT($E5,$B5),$D5,IF(EXACT($E5,$B6),$D6,"VIRHE!")))</f>
        <v>0</v>
      </c>
      <c r="E42" s="24">
        <f>+IF($E5="","",IF(EXACT($E5,$B6),$C5,IF(EXACT($E5,$B5),$C6,"VIRHE!")))</f>
        <v>0</v>
      </c>
      <c r="F42" s="24">
        <f>+IF($E5="","",IF(EXACT($E5,$B6),$D5,IF(EXACT($E5,$B5),$D6,"VIRHE!")))</f>
        <v>0</v>
      </c>
      <c r="G42" s="24">
        <f>+E6</f>
        <v>0</v>
      </c>
    </row>
    <row r="43" spans="3:7" ht="19.5" customHeight="1">
      <c r="C43" s="9" t="str">
        <f>+IF($E7="","",IF(EXACT($E7,$B7),$C7,IF(EXACT($E7,$B8),$C8,"VIRHE!")))</f>
        <v>TuKa 2</v>
      </c>
      <c r="D43" s="9">
        <f>+IF($E7="","",IF(EXACT($E7,$B7),$D7,IF(EXACT($E7,$B8),$D8,"VIRHE!")))</f>
        <v>0</v>
      </c>
      <c r="E43" s="24">
        <f>+IF($E7="","",IF(EXACT($E7,$B8),$C7,IF(EXACT($E7,$B7),$C8,"VIRHE!")))</f>
        <v>0</v>
      </c>
      <c r="F43" s="24">
        <f>+IF($E7="","",IF(EXACT($E7,$B8),$D7,IF(EXACT($E7,$B7),$D8,"VIRHE!")))</f>
        <v>0</v>
      </c>
      <c r="G43" s="24">
        <f>+E8</f>
        <v>0</v>
      </c>
    </row>
    <row r="44" spans="3:7" ht="19.5" customHeight="1">
      <c r="C44" s="9" t="str">
        <f>+IF($E9="","",IF(EXACT($E9,$B9),$C9,IF(EXACT($E9,$B10),$C10,"VIRHE!")))</f>
        <v>OPT-86 1</v>
      </c>
      <c r="D44" s="9">
        <f>+IF($E9="","",IF(EXACT($E9,$B9),$D9,IF(EXACT($E9,$B10),$D10,"VIRHE!")))</f>
        <v>0</v>
      </c>
      <c r="E44" s="24" t="str">
        <f>+IF($E9="","",IF(EXACT($E9,$B10),$C9,IF(EXACT($E9,$B9),$C10,"VIRHE!")))</f>
        <v>PT 75 3</v>
      </c>
      <c r="F44" s="24">
        <f>+IF($E9="","",IF(EXACT($E9,$B10),$D9,IF(EXACT($E9,$B9),$D10,"VIRHE!")))</f>
        <v>0</v>
      </c>
      <c r="G44" s="24" t="str">
        <f>+E10</f>
        <v>5-0</v>
      </c>
    </row>
    <row r="45" spans="3:7" ht="19.5" customHeight="1">
      <c r="C45" s="9" t="str">
        <f>+IF($E11="","",IF(EXACT($E11,$B11),$C11,IF(EXACT($E11,$B12),$C12,"VIRHE!")))</f>
        <v>HUT 1</v>
      </c>
      <c r="D45" s="9">
        <f>+IF($E11="","",IF(EXACT($E11,$B11),$D11,IF(EXACT($E11,$B12),$D12,"VIRHE!")))</f>
        <v>0</v>
      </c>
      <c r="E45" s="24">
        <f>+IF($E11="","",IF(EXACT($E11,$B12),$C11,IF(EXACT($E11,$B11),$C12,"VIRHE!")))</f>
        <v>0</v>
      </c>
      <c r="F45" s="24">
        <f>+IF($E11="","",IF(EXACT($E11,$B12),$D11,IF(EXACT($E11,$B11),$D12,"VIRHE!")))</f>
        <v>0</v>
      </c>
      <c r="G45" s="24">
        <f>+E12</f>
        <v>0</v>
      </c>
    </row>
    <row r="46" spans="3:7" ht="19.5" customHeight="1">
      <c r="C46" s="9" t="str">
        <f>+IF($E14="","",IF(EXACT($E14,$B14),$C14,IF(EXACT($E14,$B15),$C15,"VIRHE!")))</f>
        <v>Westika</v>
      </c>
      <c r="D46" s="9">
        <f>+IF($E14="","",IF(EXACT($E14,$B14),$D14,IF(EXACT($E14,$B15),$D15,"VIRHE!")))</f>
        <v>0</v>
      </c>
      <c r="E46" s="24">
        <f>+IF($E14="","",IF(EXACT($E14,$B15),$C14,IF(EXACT($E14,$B14),$C15,"VIRHE!")))</f>
        <v>0</v>
      </c>
      <c r="F46" s="24">
        <f>+IF($E14="","",IF(EXACT($E14,$B15),$D14,IF(EXACT($E14,$B14),$D15,"VIRHE!")))</f>
        <v>0</v>
      </c>
      <c r="G46" s="24">
        <f>+E15</f>
        <v>0</v>
      </c>
    </row>
    <row r="47" spans="3:7" ht="19.5" customHeight="1">
      <c r="C47" s="9" t="str">
        <f>+IF($E16="","",IF(EXACT($E16,$B16),$C16,IF(EXACT($E16,$B17),$C17,"VIRHE!")))</f>
        <v>KuPTS 2</v>
      </c>
      <c r="D47" s="9">
        <f>+IF($E16="","",IF(EXACT($E16,$B16),$D16,IF(EXACT($E16,$B17),$D17,"VIRHE!")))</f>
        <v>0</v>
      </c>
      <c r="E47" s="24">
        <f>+IF($E16="","",IF(EXACT($E16,$B17),$C16,IF(EXACT($E16,$B16),$C17,"VIRHE!")))</f>
        <v>0</v>
      </c>
      <c r="F47" s="24">
        <f>+IF($E16="","",IF(EXACT($E16,$B17),$D16,IF(EXACT($E16,$B16),$D17,"VIRHE!")))</f>
        <v>0</v>
      </c>
      <c r="G47" s="24">
        <f>+E17</f>
        <v>0</v>
      </c>
    </row>
    <row r="48" spans="3:7" ht="19.5" customHeight="1">
      <c r="C48" s="9" t="str">
        <f>+IF($E18="","",IF(EXACT($E18,$B18),$C18,IF(EXACT($E18,$B19),$C19,"VIRHE!")))</f>
        <v>PT Espoo 3</v>
      </c>
      <c r="D48" s="9">
        <f>+IF($E18="","",IF(EXACT($E18,$B18),$D18,IF(EXACT($E18,$B19),$D19,"VIRHE!")))</f>
        <v>0</v>
      </c>
      <c r="E48" s="24">
        <f>+IF($E18="","",IF(EXACT($E18,$B19),$C18,IF(EXACT($E18,$B18),$C19,"VIRHE!")))</f>
        <v>0</v>
      </c>
      <c r="F48" s="24">
        <f>+IF($E18="","",IF(EXACT($E18,$B19),$D18,IF(EXACT($E18,$B18),$D19,"VIRHE!")))</f>
        <v>0</v>
      </c>
      <c r="G48" s="24">
        <f>+E19</f>
        <v>0</v>
      </c>
    </row>
    <row r="49" spans="3:7" ht="19.5" customHeight="1">
      <c r="C49" s="9" t="str">
        <f>+IF($E20="","",IF(EXACT($E20,$B20),$C20,IF(EXACT($E20,$B21),$C21,"VIRHE!")))</f>
        <v>SeSi</v>
      </c>
      <c r="D49" s="9">
        <f>+IF($E20="","",IF(EXACT($E20,$B20),$D20,IF(EXACT($E20,$B21),$D21,"VIRHE!")))</f>
        <v>0</v>
      </c>
      <c r="E49" s="24">
        <f>+IF($E20="","",IF(EXACT($E20,$B21),$C20,IF(EXACT($E20,$B20),$C21,"VIRHE!")))</f>
        <v>0</v>
      </c>
      <c r="F49" s="24">
        <f>+IF($E20="","",IF(EXACT($E20,$B21),$D20,IF(EXACT($E20,$B20),$D21,"VIRHE!")))</f>
        <v>0</v>
      </c>
      <c r="G49" s="24">
        <f>+E21</f>
        <v>0</v>
      </c>
    </row>
    <row r="50" spans="3:7" ht="19.5" customHeight="1">
      <c r="C50" s="9" t="str">
        <f>+IF($E23="","",IF(EXACT($E23,$B23),$C23,IF(EXACT($E23,$B24),$C24,"VIRHE!")))</f>
        <v>KuPTS 1</v>
      </c>
      <c r="D50" s="9">
        <f>+IF($E23="","",IF(EXACT($E23,$B23),$D23,IF(EXACT($E23,$B24),$D24,"VIRHE!")))</f>
        <v>0</v>
      </c>
      <c r="E50" s="24">
        <f>+IF($E23="","",IF(EXACT($E23,$B24),$C23,IF(EXACT($E23,$B23),$C24,"VIRHE!")))</f>
        <v>0</v>
      </c>
      <c r="F50" s="24">
        <f>+IF($E23="","",IF(EXACT($E23,$B24),$D23,IF(EXACT($E23,$B23),$D24,"VIRHE!")))</f>
        <v>0</v>
      </c>
      <c r="G50" s="24">
        <f>+E24</f>
        <v>0</v>
      </c>
    </row>
    <row r="51" spans="3:7" ht="19.5" customHeight="1">
      <c r="C51" s="9" t="str">
        <f>+IF($E25="","",IF(EXACT($E25,$B25),$C25,IF(EXACT($E25,$B26),$C26,"VIRHE!")))</f>
        <v>HUT 2</v>
      </c>
      <c r="D51" s="9">
        <f>+IF($E25="","",IF(EXACT($E25,$B25),$D25,IF(EXACT($E25,$B26),$D26,"VIRHE!")))</f>
        <v>0</v>
      </c>
      <c r="E51" s="24">
        <f>+IF($E25="","",IF(EXACT($E25,$B26),$C25,IF(EXACT($E25,$B25),$C26,"VIRHE!")))</f>
        <v>0</v>
      </c>
      <c r="F51" s="24">
        <f>+IF($E25="","",IF(EXACT($E25,$B26),$D25,IF(EXACT($E25,$B25),$D26,"VIRHE!")))</f>
        <v>0</v>
      </c>
      <c r="G51" s="24">
        <f>+E26</f>
        <v>0</v>
      </c>
    </row>
    <row r="52" spans="3:7" ht="19.5" customHeight="1">
      <c r="C52" s="9" t="str">
        <f>+IF($E27="","",IF(EXACT($E27,$B27),$C27,IF(EXACT($E27,$B28),$C28,"VIRHE!")))</f>
        <v>JysRy</v>
      </c>
      <c r="D52" s="9">
        <f>+IF($E27="","",IF(EXACT($E27,$B27),$D27,IF(EXACT($E27,$B28),$D28,"VIRHE!")))</f>
        <v>0</v>
      </c>
      <c r="E52" s="24" t="str">
        <f>+IF($E27="","",IF(EXACT($E27,$B28),$C27,IF(EXACT($E27,$B27),$C28,"VIRHE!")))</f>
        <v>PT 75 2</v>
      </c>
      <c r="F52" s="24">
        <f>+IF($E27="","",IF(EXACT($E27,$B28),$D27,IF(EXACT($E27,$B27),$D28,"VIRHE!")))</f>
        <v>0</v>
      </c>
      <c r="G52" s="24" t="str">
        <f>+E28</f>
        <v>5-2</v>
      </c>
    </row>
    <row r="53" spans="3:7" ht="19.5" customHeight="1">
      <c r="C53" s="9" t="str">
        <f>+IF($E29="","",IF(EXACT($E29,$B29),$C29,IF(EXACT($E29,$B30),$C30,"VIRHE!")))</f>
        <v>TuKa 1</v>
      </c>
      <c r="D53" s="9">
        <f>+IF($E29="","",IF(EXACT($E29,$B29),$D29,IF(EXACT($E29,$B30),$D30,"VIRHE!")))</f>
        <v>0</v>
      </c>
      <c r="E53" s="24">
        <f>+IF($E29="","",IF(EXACT($E29,$B30),$C29,IF(EXACT($E29,$B29),$C30,"VIRHE!")))</f>
        <v>0</v>
      </c>
      <c r="F53" s="24">
        <f>+IF($E29="","",IF(EXACT($E29,$B30),$D29,IF(EXACT($E29,$B29),$D30,"VIRHE!")))</f>
        <v>0</v>
      </c>
      <c r="G53" s="24">
        <f>+E30</f>
        <v>0</v>
      </c>
    </row>
    <row r="54" spans="3:7" ht="19.5" customHeight="1">
      <c r="C54" s="9" t="str">
        <f>+IF($E32="","",IF(EXACT($E32,$B32),$C32,IF(EXACT($E32,$B33),$C33,"VIRHE!")))</f>
        <v>Tip-70</v>
      </c>
      <c r="D54" s="9">
        <f>+IF($E32="","",IF(EXACT($E32,$B32),$D32,IF(EXACT($E32,$B33),$D33,"VIRHE!")))</f>
        <v>0</v>
      </c>
      <c r="E54" s="24">
        <f>+IF($E32="","",IF(EXACT($E32,$B33),$C32,IF(EXACT($E32,$B32),$C33,"VIRHE!")))</f>
        <v>0</v>
      </c>
      <c r="F54" s="24">
        <f>+IF($E32="","",IF(EXACT($E32,$B33),$D32,IF(EXACT($E32,$B32),$D33,"VIRHE!")))</f>
        <v>0</v>
      </c>
      <c r="G54" s="24">
        <f>+E33</f>
        <v>0</v>
      </c>
    </row>
    <row r="55" spans="3:7" ht="19.5" customHeight="1">
      <c r="C55" s="9" t="str">
        <f>+IF($E34="","",IF(EXACT($E34,$B34),$C34,IF(EXACT($E34,$B35),$C35,"VIRHE!")))</f>
        <v>PT-Espoo 2</v>
      </c>
      <c r="D55" s="9">
        <f>+IF($E34="","",IF(EXACT($E34,$B34),$D34,IF(EXACT($E34,$B35),$D35,"VIRHE!")))</f>
        <v>0</v>
      </c>
      <c r="E55" s="24">
        <f>+IF($E34="","",IF(EXACT($E34,$B35),$C34,IF(EXACT($E34,$B34),$C35,"VIRHE!")))</f>
        <v>0</v>
      </c>
      <c r="F55" s="24">
        <f>+IF($E34="","",IF(EXACT($E34,$B35),$D34,IF(EXACT($E34,$B34),$D35,"VIRHE!")))</f>
        <v>0</v>
      </c>
      <c r="G55" s="24">
        <f>+E35</f>
        <v>0</v>
      </c>
    </row>
    <row r="56" spans="3:7" ht="19.5" customHeight="1">
      <c r="C56" s="9" t="str">
        <f>+IF($E36="","",IF(EXACT($E36,$B36),$C36,IF(EXACT($E36,$B37),$C37,"VIRHE!")))</f>
        <v>PuPy</v>
      </c>
      <c r="D56" s="9">
        <f>+IF($E36="","",IF(EXACT($E36,$B36),$D36,IF(EXACT($E36,$B37),$D37,"VIRHE!")))</f>
        <v>0</v>
      </c>
      <c r="E56" s="24">
        <f>+IF($E36="","",IF(EXACT($E36,$B37),$C36,IF(EXACT($E36,$B36),$C37,"VIRHE!")))</f>
        <v>0</v>
      </c>
      <c r="F56" s="24">
        <f>+IF($E36="","",IF(EXACT($E36,$B37),$D36,IF(EXACT($E36,$B36),$D37,"VIRHE!")))</f>
        <v>0</v>
      </c>
      <c r="G56" s="24">
        <f>+E37</f>
        <v>0</v>
      </c>
    </row>
    <row r="57" spans="3:7" ht="19.5" customHeight="1">
      <c r="C57" s="9" t="str">
        <f>+IF($E38="","",IF(EXACT($E38,$B38),$C38,IF(EXACT($E38,$B39),$C39,"VIRHE!")))</f>
        <v>PT 75 1</v>
      </c>
      <c r="D57" s="9">
        <f>+IF($E38="","",IF(EXACT($E38,$B38),$D38,IF(EXACT($E38,$B39),$D39,"VIRHE!")))</f>
        <v>0</v>
      </c>
      <c r="E57" s="24">
        <f>+IF($E38="","",IF(EXACT($E38,$B39),$C38,IF(EXACT($E38,$B38),$C39,"VIRHE!")))</f>
        <v>0</v>
      </c>
      <c r="F57" s="24">
        <f>+IF($E38="","",IF(EXACT($E38,$B39),$D38,IF(EXACT($E38,$B38),$D39,"VIRHE!")))</f>
        <v>0</v>
      </c>
      <c r="G57" s="24">
        <f>+E39</f>
        <v>0</v>
      </c>
    </row>
    <row r="59" ht="19.5" customHeight="1">
      <c r="C59" s="9" t="s">
        <v>43</v>
      </c>
    </row>
    <row r="60" spans="3:7" ht="19.5" customHeight="1">
      <c r="C60" s="9" t="e">
        <f>VLOOKUP(F6,B5:C12,2)</f>
        <v>#N/A</v>
      </c>
      <c r="D60" s="9" t="e">
        <f>VLOOKUP(F6,B5:D12,3)</f>
        <v>#N/A</v>
      </c>
      <c r="E60" s="24" t="str">
        <f>VLOOKUP(VALUE(IF(F6=E5,E7,E5)),B5:D12,2)</f>
        <v>TuKa 2</v>
      </c>
      <c r="F60" s="24">
        <f>VLOOKUP(VALUE(IF(F6=E5,E7,E5)),B5:D12,3)</f>
        <v>0</v>
      </c>
      <c r="G60" s="24" t="str">
        <f>+F7</f>
        <v>5-1</v>
      </c>
    </row>
    <row r="61" spans="3:7" ht="19.5" customHeight="1">
      <c r="C61" s="9" t="e">
        <f>VLOOKUP(F10,B5:D12,2)</f>
        <v>#N/A</v>
      </c>
      <c r="D61" s="9" t="e">
        <f>VLOOKUP(F10,B5:D12,3)</f>
        <v>#N/A</v>
      </c>
      <c r="E61" s="24" t="str">
        <f>VLOOKUP(VALUE(IF(F10=E9,E11,E9)),B5:D12,2)</f>
        <v>HUT 1</v>
      </c>
      <c r="F61" s="24">
        <f>VLOOKUP(VALUE(IF(F10=E9,E11,E9)),B6:D13,3)</f>
        <v>0</v>
      </c>
      <c r="G61" s="24" t="str">
        <f>+F11</f>
        <v>5-2</v>
      </c>
    </row>
    <row r="62" spans="3:7" ht="19.5" customHeight="1">
      <c r="C62" s="9" t="e">
        <f>VLOOKUP(F15,B14:D21,2)</f>
        <v>#N/A</v>
      </c>
      <c r="D62" s="9" t="e">
        <f>VLOOKUP(F15,B14:D21,3)</f>
        <v>#N/A</v>
      </c>
      <c r="E62" s="24" t="str">
        <f>VLOOKUP(VALUE(IF(F15=E14,E16,E14)),B14:D21,2)</f>
        <v>KuPTS 2</v>
      </c>
      <c r="F62" s="24">
        <f>VLOOKUP(VALUE(IF(F15=E14,E16,E14)),B14:D21,3)</f>
        <v>0</v>
      </c>
      <c r="G62" s="24" t="str">
        <f>+F16</f>
        <v>5-0</v>
      </c>
    </row>
    <row r="63" spans="3:7" ht="19.5" customHeight="1">
      <c r="C63" s="9" t="e">
        <f>VLOOKUP(F19,B14:D21,2)</f>
        <v>#N/A</v>
      </c>
      <c r="D63" s="9" t="e">
        <f>VLOOKUP(F19,B14:D21,3)</f>
        <v>#N/A</v>
      </c>
      <c r="E63" s="24" t="str">
        <f>VLOOKUP(VALUE(IF(F19=E18,E20,E18)),B14:D21,2)</f>
        <v>PT Espoo 3</v>
      </c>
      <c r="F63" s="24">
        <f>VLOOKUP(VALUE(IF(F19=E18,E20,E18)),B14:D21,3)</f>
        <v>0</v>
      </c>
      <c r="G63" s="24" t="str">
        <f>+F20</f>
        <v>5-2</v>
      </c>
    </row>
    <row r="64" spans="3:7" ht="19.5" customHeight="1">
      <c r="C64" s="9" t="e">
        <f>VLOOKUP(F24,B23:D30,2)</f>
        <v>#N/A</v>
      </c>
      <c r="D64" s="9" t="e">
        <f>VLOOKUP(F24,B23:D30,3)</f>
        <v>#N/A</v>
      </c>
      <c r="E64" s="24" t="str">
        <f>VLOOKUP(VALUE(IF(F24=E23,E25,E23)),B23:D30,2)</f>
        <v>HUT 2</v>
      </c>
      <c r="F64" s="24">
        <f>VLOOKUP(VALUE(IF(F24=E23,E25,E23)),B23:D30,3)</f>
        <v>0</v>
      </c>
      <c r="G64" s="24" t="str">
        <f>+F25</f>
        <v>5-0</v>
      </c>
    </row>
    <row r="65" spans="3:7" ht="19.5" customHeight="1">
      <c r="C65" s="9" t="e">
        <f>VLOOKUP(F28,B23:D30,2)</f>
        <v>#N/A</v>
      </c>
      <c r="D65" s="9" t="e">
        <f>VLOOKUP(F28,B23:D30,3)</f>
        <v>#N/A</v>
      </c>
      <c r="E65" s="24" t="str">
        <f>VLOOKUP(VALUE(IF(F28=E27,E29,E27)),B23:D30,2)</f>
        <v>JysRy</v>
      </c>
      <c r="F65" s="24">
        <f>VLOOKUP(VALUE(IF(F28=E27,E29,E27)),B23:D30,3)</f>
        <v>0</v>
      </c>
      <c r="G65" s="24" t="str">
        <f>+F29</f>
        <v>5-1</v>
      </c>
    </row>
    <row r="66" spans="3:7" ht="19.5" customHeight="1">
      <c r="C66" s="9" t="e">
        <f>VLOOKUP(F33,B32:D39,2)</f>
        <v>#N/A</v>
      </c>
      <c r="D66" s="9" t="e">
        <f>VLOOKUP(F33,B32:D39,3)</f>
        <v>#N/A</v>
      </c>
      <c r="E66" s="24" t="str">
        <f>VLOOKUP(VALUE(IF(F33=E32,E34,E32)),B32:D39,2)</f>
        <v>Tip-70</v>
      </c>
      <c r="F66" s="24">
        <f>VLOOKUP(VALUE(IF(F33=E32,E34,E32)),B32:D39,3)</f>
        <v>0</v>
      </c>
      <c r="G66" s="24" t="str">
        <f>+F34</f>
        <v>28</v>
      </c>
    </row>
    <row r="67" spans="3:7" ht="19.5" customHeight="1">
      <c r="C67" s="9" t="e">
        <f>VLOOKUP(F37,B32:D39,2)</f>
        <v>#N/A</v>
      </c>
      <c r="D67" s="9" t="e">
        <f>VLOOKUP(F37,B32:D39,3)</f>
        <v>#N/A</v>
      </c>
      <c r="E67" s="24" t="str">
        <f>VLOOKUP(VALUE(IF(F37=E36,E38,E36)),B32:D39,2)</f>
        <v>PuPy</v>
      </c>
      <c r="F67" s="24">
        <f>VLOOKUP(VALUE(IF(F37=E36,E38,E36)),B32:D39,3)</f>
        <v>0</v>
      </c>
      <c r="G67" s="24" t="str">
        <f>+F38</f>
        <v>5-0</v>
      </c>
    </row>
    <row r="69" ht="19.5" customHeight="1">
      <c r="C69" s="9" t="s">
        <v>44</v>
      </c>
    </row>
    <row r="70" spans="3:7" ht="19.5" customHeight="1">
      <c r="C70" s="9" t="e">
        <f>VLOOKUP(G8,B5:D12,2)</f>
        <v>#N/A</v>
      </c>
      <c r="D70" s="9" t="e">
        <f>VLOOKUP(G8,B5:D12,3)</f>
        <v>#N/A</v>
      </c>
      <c r="E70" s="24" t="str">
        <f>VLOOKUP(VALUE(IF(G8=F6,F10,F6)),B5:D12,2)</f>
        <v>OPT-86 1</v>
      </c>
      <c r="F70" s="24">
        <f>VLOOKUP(VALUE(IF(G8=F6,F10,F6)),B5:D12,3)</f>
        <v>0</v>
      </c>
      <c r="G70" s="24" t="str">
        <f>+G9</f>
        <v>5-2</v>
      </c>
    </row>
    <row r="71" spans="3:7" ht="19.5" customHeight="1">
      <c r="C71" s="9" t="e">
        <f>VLOOKUP(G17,B14:D21,2)</f>
        <v>#N/A</v>
      </c>
      <c r="D71" s="9" t="e">
        <f>VLOOKUP(G17,B14:D21,3)</f>
        <v>#N/A</v>
      </c>
      <c r="E71" s="24" t="str">
        <f>VLOOKUP(VALUE(IF(G17=F15,F19,F15)),B14:D21,2)</f>
        <v>SeSi</v>
      </c>
      <c r="F71" s="24">
        <f>VLOOKUP(VALUE(IF(G17=F15,F19,F15)),B14:D21,3)</f>
        <v>0</v>
      </c>
      <c r="G71" s="24" t="str">
        <f>+G18</f>
        <v>5-4</v>
      </c>
    </row>
    <row r="72" spans="3:7" ht="19.5" customHeight="1">
      <c r="C72" s="9" t="e">
        <f>VLOOKUP(G26,B23:D30,2)</f>
        <v>#N/A</v>
      </c>
      <c r="D72" s="9" t="e">
        <f>VLOOKUP(G26,B23:D30,3)</f>
        <v>#N/A</v>
      </c>
      <c r="E72" s="24" t="str">
        <f>VLOOKUP(VALUE(IF(G26=F24,F28,F24)),B23:D30,2)</f>
        <v>KuPTS 1</v>
      </c>
      <c r="F72" s="24">
        <f>VLOOKUP(VALUE(IF(G26=F24,F28,F24)),B23:D30,3)</f>
        <v>0</v>
      </c>
      <c r="G72" s="24" t="str">
        <f>+G27</f>
        <v>5-4</v>
      </c>
    </row>
    <row r="73" spans="3:7" ht="19.5" customHeight="1">
      <c r="C73" s="9" t="e">
        <f>VLOOKUP(G35,B32:D39,2)</f>
        <v>#N/A</v>
      </c>
      <c r="D73" s="9" t="e">
        <f>VLOOKUP(G35,B32:D39,3)</f>
        <v>#N/A</v>
      </c>
      <c r="E73" s="24" t="str">
        <f>VLOOKUP(VALUE(IF(G35=F33,F37,F33)),B32:D39,2)</f>
        <v>PT 75 1</v>
      </c>
      <c r="F73" s="24">
        <f>VLOOKUP(VALUE(IF(G35=F33,F37,F33)),B32:D39,3)</f>
        <v>0</v>
      </c>
      <c r="G73" s="24" t="str">
        <f>+G36</f>
        <v>5-0</v>
      </c>
    </row>
    <row r="75" ht="19.5" customHeight="1">
      <c r="C75" s="9" t="s">
        <v>45</v>
      </c>
    </row>
    <row r="76" spans="3:7" ht="19.5" customHeight="1">
      <c r="C76" s="9" t="e">
        <f>VLOOKUP(H12,B5:D21,2)</f>
        <v>#N/A</v>
      </c>
      <c r="D76" s="9" t="e">
        <f>VLOOKUP(H12,B5:D21,3)</f>
        <v>#N/A</v>
      </c>
      <c r="E76" s="24" t="str">
        <f>VLOOKUP(VALUE(IF(H12=G8,G17,G8)),B5:D21,2)</f>
        <v>PT Espoo 1</v>
      </c>
      <c r="F76" s="24">
        <f>VLOOKUP(VALUE(IF(H12=G8,G17,G8)),B5:D21,3)</f>
        <v>0</v>
      </c>
      <c r="G76" s="24" t="str">
        <f>+H13</f>
        <v>5-0</v>
      </c>
    </row>
    <row r="77" spans="3:7" ht="19.5" customHeight="1">
      <c r="C77" s="9" t="e">
        <f>VLOOKUP(H30,B23:D39,2)</f>
        <v>#N/A</v>
      </c>
      <c r="D77" s="9" t="e">
        <f>VLOOKUP(H30,B23:D39,3)</f>
        <v>#N/A</v>
      </c>
      <c r="E77" s="24" t="str">
        <f>VLOOKUP(VALUE(IF(H30=G26,G35,G26)),B23:D39,2)</f>
        <v>TuKa 1</v>
      </c>
      <c r="F77" s="24">
        <f>VLOOKUP(VALUE(IF(H30=G26,G35,G26)),B23:D39,3)</f>
        <v>0</v>
      </c>
      <c r="G77" s="24" t="str">
        <f>+H31</f>
        <v>5-2</v>
      </c>
    </row>
    <row r="79" ht="19.5" customHeight="1">
      <c r="C79" s="9" t="s">
        <v>46</v>
      </c>
    </row>
    <row r="80" spans="3:7" ht="19.5" customHeight="1">
      <c r="C80" s="9" t="e">
        <f>VLOOKUP(H21,B5:D39,2)</f>
        <v>#N/A</v>
      </c>
      <c r="D80" s="9" t="e">
        <f>VLOOKUP(H21,B5:D39,3)</f>
        <v>#N/A</v>
      </c>
      <c r="E80" s="24" t="str">
        <f>VLOOKUP(VALUE(IF(H21=H12,H30,H12)),B5:D39,2)</f>
        <v>PT 75 1</v>
      </c>
      <c r="F80" s="24">
        <f>VLOOKUP(VALUE(IF(H21=H12,H30,H12)),B5:D39,3)</f>
        <v>0</v>
      </c>
      <c r="G80" s="24" t="str">
        <f>+H22</f>
        <v>5-2</v>
      </c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J40"/>
  <sheetViews>
    <sheetView showGridLines="0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5.28125" style="9" customWidth="1"/>
    <col min="2" max="2" width="4.00390625" style="24" customWidth="1"/>
    <col min="3" max="3" width="46.7109375" style="9" bestFit="1" customWidth="1"/>
    <col min="4" max="4" width="22.57421875" style="9" customWidth="1"/>
    <col min="5" max="8" width="18.57421875" style="24" customWidth="1"/>
    <col min="9" max="16384" width="9.140625" style="9" customWidth="1"/>
  </cols>
  <sheetData>
    <row r="1" spans="2:8" ht="19.5" customHeight="1">
      <c r="B1" s="10"/>
      <c r="C1" s="11" t="s">
        <v>0</v>
      </c>
      <c r="D1" s="114" t="s">
        <v>47</v>
      </c>
      <c r="E1" s="115"/>
      <c r="F1" s="10"/>
      <c r="G1" s="10"/>
      <c r="H1" s="10"/>
    </row>
    <row r="2" spans="2:9" ht="19.5" customHeight="1">
      <c r="B2" s="12"/>
      <c r="C2" s="4" t="s">
        <v>1</v>
      </c>
      <c r="D2" s="116" t="s">
        <v>48</v>
      </c>
      <c r="E2" s="117"/>
      <c r="F2" s="13"/>
      <c r="G2" s="13"/>
      <c r="H2" s="13"/>
      <c r="I2" s="14"/>
    </row>
    <row r="3" spans="2:9" ht="19.5" customHeight="1">
      <c r="B3" s="12"/>
      <c r="C3" s="4" t="s">
        <v>2</v>
      </c>
      <c r="D3" s="118" t="s">
        <v>147</v>
      </c>
      <c r="E3" s="119"/>
      <c r="F3" s="115"/>
      <c r="G3" s="115"/>
      <c r="H3" s="15"/>
      <c r="I3" s="14"/>
    </row>
    <row r="4" spans="2:9" ht="24.75" customHeight="1" thickBot="1">
      <c r="B4" s="16"/>
      <c r="C4" s="17"/>
      <c r="D4" s="17"/>
      <c r="E4" s="18"/>
      <c r="F4" s="18"/>
      <c r="G4" s="18"/>
      <c r="H4" s="18"/>
      <c r="I4" s="19"/>
    </row>
    <row r="5" spans="1:10" ht="24.75" customHeight="1">
      <c r="A5" s="43"/>
      <c r="B5" s="20">
        <v>1</v>
      </c>
      <c r="C5" s="21" t="s">
        <v>49</v>
      </c>
      <c r="D5" s="38" t="s">
        <v>50</v>
      </c>
      <c r="E5" s="22" t="s">
        <v>28</v>
      </c>
      <c r="F5" s="22"/>
      <c r="G5" s="22"/>
      <c r="H5" s="22"/>
      <c r="I5" s="23"/>
      <c r="J5" s="24"/>
    </row>
    <row r="6" spans="1:10" ht="24.75" customHeight="1" thickBot="1">
      <c r="A6" s="43"/>
      <c r="B6" s="25">
        <v>2</v>
      </c>
      <c r="C6" s="26">
        <f>IF(A6="","",INDEX(Nimilista!$B$6:$B$255,A6))</f>
      </c>
      <c r="D6" s="27">
        <f>IF(A6="","",INDEX(Nimilista!$C$6:$C$255,A6))</f>
      </c>
      <c r="E6" s="28"/>
      <c r="F6" s="29" t="s">
        <v>28</v>
      </c>
      <c r="G6" s="22"/>
      <c r="H6" s="22"/>
      <c r="I6" s="23"/>
      <c r="J6" s="24"/>
    </row>
    <row r="7" spans="1:10" ht="24.75" customHeight="1">
      <c r="A7" s="43"/>
      <c r="B7" s="30">
        <v>3</v>
      </c>
      <c r="C7" s="31">
        <f>IF(A7="","",INDEX(Nimilista!$B$6:$B$255,A7))</f>
      </c>
      <c r="D7" s="39">
        <f>IF(A7="","",INDEX(Nimilista!$C$6:$C$255,A7))</f>
      </c>
      <c r="E7" s="32" t="s">
        <v>31</v>
      </c>
      <c r="F7" s="33" t="s">
        <v>286</v>
      </c>
      <c r="G7" s="34"/>
      <c r="H7" s="22"/>
      <c r="I7" s="23"/>
      <c r="J7" s="24"/>
    </row>
    <row r="8" spans="1:10" ht="24.75" customHeight="1" thickBot="1">
      <c r="A8" s="43"/>
      <c r="B8" s="35">
        <v>4</v>
      </c>
      <c r="C8" s="36" t="s">
        <v>51</v>
      </c>
      <c r="D8" s="40" t="s">
        <v>52</v>
      </c>
      <c r="E8" s="22"/>
      <c r="F8" s="33"/>
      <c r="G8" s="29" t="s">
        <v>28</v>
      </c>
      <c r="H8" s="22"/>
      <c r="I8" s="23"/>
      <c r="J8" s="24"/>
    </row>
    <row r="9" spans="1:10" ht="24.75" customHeight="1">
      <c r="A9" s="43"/>
      <c r="B9" s="20">
        <v>5</v>
      </c>
      <c r="C9" s="21" t="s">
        <v>316</v>
      </c>
      <c r="D9" s="38" t="s">
        <v>317</v>
      </c>
      <c r="E9" s="22" t="s">
        <v>32</v>
      </c>
      <c r="F9" s="33"/>
      <c r="G9" s="33" t="s">
        <v>311</v>
      </c>
      <c r="H9" s="22"/>
      <c r="I9" s="23"/>
      <c r="J9" s="24"/>
    </row>
    <row r="10" spans="1:10" ht="24.75" customHeight="1" thickBot="1">
      <c r="A10" s="43"/>
      <c r="B10" s="25">
        <v>6</v>
      </c>
      <c r="C10" s="26">
        <f>IF(A10="","",INDEX(Nimilista!$B$6:$B$255,A10))</f>
      </c>
      <c r="D10" s="27">
        <f>IF(A10="","",INDEX(Nimilista!$C$6:$C$255,A10))</f>
      </c>
      <c r="E10" s="28"/>
      <c r="F10" s="37" t="s">
        <v>35</v>
      </c>
      <c r="G10" s="33"/>
      <c r="H10" s="22"/>
      <c r="I10" s="23"/>
      <c r="J10" s="24"/>
    </row>
    <row r="11" spans="1:10" ht="24.75" customHeight="1">
      <c r="A11" s="43"/>
      <c r="B11" s="30">
        <v>7</v>
      </c>
      <c r="C11" s="31">
        <f>IF(A11="","",INDEX(Nimilista!$B$6:$B$255,A11))</f>
      </c>
      <c r="D11" s="39">
        <f>IF(A11="","",INDEX(Nimilista!$C$6:$C$255,A11))</f>
      </c>
      <c r="E11" s="32" t="s">
        <v>35</v>
      </c>
      <c r="F11" s="22" t="s">
        <v>161</v>
      </c>
      <c r="G11" s="33"/>
      <c r="H11" s="22"/>
      <c r="I11" s="23"/>
      <c r="J11" s="24"/>
    </row>
    <row r="12" spans="1:10" ht="24.75" customHeight="1" thickBot="1">
      <c r="A12" s="43"/>
      <c r="B12" s="35">
        <v>8</v>
      </c>
      <c r="C12" s="36" t="s">
        <v>54</v>
      </c>
      <c r="D12" s="40" t="s">
        <v>55</v>
      </c>
      <c r="E12" s="22"/>
      <c r="F12" s="22"/>
      <c r="G12" s="33"/>
      <c r="H12" s="29" t="s">
        <v>28</v>
      </c>
      <c r="I12" s="23"/>
      <c r="J12" s="24"/>
    </row>
    <row r="13" spans="1:10" ht="24.75" customHeight="1" thickBot="1">
      <c r="A13" s="44"/>
      <c r="B13" s="45"/>
      <c r="C13" s="46"/>
      <c r="D13" s="46"/>
      <c r="E13" s="22"/>
      <c r="F13" s="22"/>
      <c r="G13" s="33"/>
      <c r="H13" s="48" t="s">
        <v>319</v>
      </c>
      <c r="I13" s="23"/>
      <c r="J13" s="24"/>
    </row>
    <row r="14" spans="1:10" ht="24.75" customHeight="1">
      <c r="A14" s="43"/>
      <c r="B14" s="20">
        <v>9</v>
      </c>
      <c r="C14" s="21" t="s">
        <v>56</v>
      </c>
      <c r="D14" s="38" t="s">
        <v>57</v>
      </c>
      <c r="E14" s="22" t="s">
        <v>36</v>
      </c>
      <c r="F14" s="22"/>
      <c r="G14" s="33"/>
      <c r="H14" s="33"/>
      <c r="I14" s="23"/>
      <c r="J14" s="24"/>
    </row>
    <row r="15" spans="1:10" ht="24.75" customHeight="1" thickBot="1">
      <c r="A15" s="43"/>
      <c r="B15" s="25">
        <v>10</v>
      </c>
      <c r="C15" s="26">
        <f>IF(A15="","",INDEX(Nimilista!$B$6:$B$255,A15))</f>
      </c>
      <c r="D15" s="27">
        <f>IF(A15="","",INDEX(Nimilista!$C$6:$C$255,A15))</f>
      </c>
      <c r="E15" s="28"/>
      <c r="F15" s="29" t="s">
        <v>36</v>
      </c>
      <c r="G15" s="33"/>
      <c r="H15" s="33"/>
      <c r="I15" s="23"/>
      <c r="J15" s="24"/>
    </row>
    <row r="16" spans="1:10" ht="24.75" customHeight="1">
      <c r="A16" s="43"/>
      <c r="B16" s="30">
        <v>11</v>
      </c>
      <c r="C16" s="31">
        <f>IF(A16="","",INDEX(Nimilista!$B$6:$B$255,A16))</f>
      </c>
      <c r="D16" s="39">
        <f>IF(A16="","",INDEX(Nimilista!$C$6:$C$255,A16))</f>
      </c>
      <c r="E16" s="32" t="s">
        <v>144</v>
      </c>
      <c r="F16" s="33" t="s">
        <v>287</v>
      </c>
      <c r="G16" s="33"/>
      <c r="H16" s="33"/>
      <c r="I16" s="23"/>
      <c r="J16" s="24"/>
    </row>
    <row r="17" spans="1:10" ht="24.75" customHeight="1" thickBot="1">
      <c r="A17" s="43"/>
      <c r="B17" s="35">
        <v>12</v>
      </c>
      <c r="C17" s="36" t="s">
        <v>58</v>
      </c>
      <c r="D17" s="40" t="s">
        <v>59</v>
      </c>
      <c r="E17" s="47"/>
      <c r="F17" s="33"/>
      <c r="G17" s="37" t="s">
        <v>36</v>
      </c>
      <c r="H17" s="33"/>
      <c r="I17" s="23"/>
      <c r="J17" s="24"/>
    </row>
    <row r="18" spans="1:10" ht="24.75" customHeight="1">
      <c r="A18" s="43"/>
      <c r="B18" s="20">
        <v>13</v>
      </c>
      <c r="C18" s="21" t="s">
        <v>60</v>
      </c>
      <c r="D18" s="38" t="s">
        <v>61</v>
      </c>
      <c r="E18" s="22" t="s">
        <v>174</v>
      </c>
      <c r="F18" s="33"/>
      <c r="G18" s="34" t="s">
        <v>312</v>
      </c>
      <c r="H18" s="33"/>
      <c r="I18" s="23"/>
      <c r="J18" s="24"/>
    </row>
    <row r="19" spans="1:10" ht="24.75" customHeight="1" thickBot="1">
      <c r="A19" s="43"/>
      <c r="B19" s="25">
        <v>14</v>
      </c>
      <c r="C19" s="26" t="s">
        <v>62</v>
      </c>
      <c r="D19" s="27" t="s">
        <v>63</v>
      </c>
      <c r="E19" s="28" t="s">
        <v>283</v>
      </c>
      <c r="F19" s="37" t="s">
        <v>175</v>
      </c>
      <c r="G19" s="34"/>
      <c r="H19" s="33"/>
      <c r="I19" s="23"/>
      <c r="J19" s="24"/>
    </row>
    <row r="20" spans="1:10" ht="24.75" customHeight="1">
      <c r="A20" s="43"/>
      <c r="B20" s="30">
        <v>15</v>
      </c>
      <c r="C20" s="31">
        <f>IF(A20="","",INDEX(Nimilista!$B$6:$B$255,A20))</f>
      </c>
      <c r="D20" s="39">
        <f>IF(A20="","",INDEX(Nimilista!$C$6:$C$255,A20))</f>
      </c>
      <c r="E20" s="32" t="s">
        <v>175</v>
      </c>
      <c r="F20" s="22" t="s">
        <v>288</v>
      </c>
      <c r="G20" s="34"/>
      <c r="H20" s="33"/>
      <c r="I20" s="23"/>
      <c r="J20" s="24"/>
    </row>
    <row r="21" spans="1:10" ht="24.75" customHeight="1" thickBot="1">
      <c r="A21" s="43"/>
      <c r="B21" s="35">
        <v>16</v>
      </c>
      <c r="C21" s="36" t="s">
        <v>64</v>
      </c>
      <c r="D21" s="40" t="s">
        <v>65</v>
      </c>
      <c r="E21" s="22"/>
      <c r="F21" s="22"/>
      <c r="G21" s="34"/>
      <c r="H21" s="29" t="s">
        <v>198</v>
      </c>
      <c r="I21" s="49"/>
      <c r="J21" s="24"/>
    </row>
    <row r="22" spans="1:10" ht="24.75" customHeight="1" thickBot="1">
      <c r="A22" s="44"/>
      <c r="B22" s="50"/>
      <c r="C22" s="50"/>
      <c r="D22" s="50"/>
      <c r="E22" s="51"/>
      <c r="F22" s="22"/>
      <c r="G22" s="34"/>
      <c r="H22" s="33" t="s">
        <v>320</v>
      </c>
      <c r="I22" s="23"/>
      <c r="J22" s="24"/>
    </row>
    <row r="23" spans="1:10" ht="24.75" customHeight="1">
      <c r="A23" s="43"/>
      <c r="B23" s="20">
        <v>17</v>
      </c>
      <c r="C23" s="21" t="s">
        <v>66</v>
      </c>
      <c r="D23" s="38" t="s">
        <v>67</v>
      </c>
      <c r="E23" s="22" t="s">
        <v>167</v>
      </c>
      <c r="F23" s="22"/>
      <c r="G23" s="22"/>
      <c r="H23" s="33"/>
      <c r="I23" s="23"/>
      <c r="J23" s="24"/>
    </row>
    <row r="24" spans="1:10" ht="24.75" customHeight="1" thickBot="1">
      <c r="A24" s="43"/>
      <c r="B24" s="25">
        <v>18</v>
      </c>
      <c r="C24" s="26">
        <f>IF(A24="","",INDEX(Nimilista!$B$6:$B$255,A24))</f>
      </c>
      <c r="D24" s="27">
        <f>IF(A24="","",INDEX(Nimilista!$C$6:$C$255,A24))</f>
      </c>
      <c r="E24" s="28"/>
      <c r="F24" s="29" t="s">
        <v>168</v>
      </c>
      <c r="G24" s="22"/>
      <c r="H24" s="33"/>
      <c r="I24" s="23"/>
      <c r="J24" s="24"/>
    </row>
    <row r="25" spans="1:10" ht="24.75" customHeight="1">
      <c r="A25" s="43"/>
      <c r="B25" s="30">
        <v>19</v>
      </c>
      <c r="C25" s="31" t="s">
        <v>68</v>
      </c>
      <c r="D25" s="39" t="s">
        <v>52</v>
      </c>
      <c r="E25" s="32" t="s">
        <v>168</v>
      </c>
      <c r="F25" s="33" t="s">
        <v>292</v>
      </c>
      <c r="G25" s="34"/>
      <c r="H25" s="33"/>
      <c r="I25" s="23"/>
      <c r="J25" s="24"/>
    </row>
    <row r="26" spans="1:10" ht="24.75" customHeight="1" thickBot="1">
      <c r="A26" s="43"/>
      <c r="B26" s="35">
        <v>20</v>
      </c>
      <c r="C26" s="36" t="s">
        <v>69</v>
      </c>
      <c r="D26" s="40" t="s">
        <v>70</v>
      </c>
      <c r="E26" s="22" t="s">
        <v>284</v>
      </c>
      <c r="F26" s="33"/>
      <c r="G26" s="29" t="s">
        <v>198</v>
      </c>
      <c r="H26" s="33"/>
      <c r="I26" s="23"/>
      <c r="J26" s="24"/>
    </row>
    <row r="27" spans="1:10" ht="24.75" customHeight="1">
      <c r="A27" s="43"/>
      <c r="B27" s="20">
        <v>21</v>
      </c>
      <c r="C27" s="21" t="s">
        <v>71</v>
      </c>
      <c r="D27" s="38" t="s">
        <v>59</v>
      </c>
      <c r="E27" s="22" t="s">
        <v>198</v>
      </c>
      <c r="F27" s="33"/>
      <c r="G27" s="33" t="s">
        <v>313</v>
      </c>
      <c r="H27" s="33"/>
      <c r="I27" s="23"/>
      <c r="J27" s="24"/>
    </row>
    <row r="28" spans="1:10" ht="24.75" customHeight="1" thickBot="1">
      <c r="A28" s="43"/>
      <c r="B28" s="25">
        <v>22</v>
      </c>
      <c r="C28" s="26">
        <f>IF(A28="","",INDEX(Nimilista!$B$6:$B$255,A28))</f>
      </c>
      <c r="D28" s="27">
        <f>IF(A28="","",INDEX(Nimilista!$C$6:$C$255,A28))</f>
      </c>
      <c r="E28" s="28"/>
      <c r="F28" s="37" t="s">
        <v>198</v>
      </c>
      <c r="G28" s="33"/>
      <c r="H28" s="33"/>
      <c r="I28" s="23"/>
      <c r="J28" s="24"/>
    </row>
    <row r="29" spans="1:10" ht="24.75" customHeight="1">
      <c r="A29" s="43"/>
      <c r="B29" s="30">
        <v>23</v>
      </c>
      <c r="C29" s="31">
        <f>IF(A29="","",INDEX(Nimilista!$B$6:$B$255,A29))</f>
      </c>
      <c r="D29" s="39">
        <f>IF(A29="","",INDEX(Nimilista!$C$6:$C$255,A29))</f>
      </c>
      <c r="E29" s="32" t="s">
        <v>170</v>
      </c>
      <c r="F29" s="22" t="s">
        <v>289</v>
      </c>
      <c r="G29" s="33"/>
      <c r="H29" s="33"/>
      <c r="I29" s="23"/>
      <c r="J29" s="24"/>
    </row>
    <row r="30" spans="1:10" ht="24.75" customHeight="1" thickBot="1">
      <c r="A30" s="43"/>
      <c r="B30" s="35">
        <v>24</v>
      </c>
      <c r="C30" s="36" t="s">
        <v>72</v>
      </c>
      <c r="D30" s="40" t="s">
        <v>73</v>
      </c>
      <c r="E30" s="22"/>
      <c r="F30" s="22"/>
      <c r="G30" s="33"/>
      <c r="H30" s="37" t="s">
        <v>198</v>
      </c>
      <c r="I30" s="23"/>
      <c r="J30" s="24"/>
    </row>
    <row r="31" spans="1:10" ht="24.75" customHeight="1" thickBot="1">
      <c r="A31" s="44"/>
      <c r="B31" s="16"/>
      <c r="C31" s="46"/>
      <c r="D31" s="46"/>
      <c r="E31" s="22"/>
      <c r="F31" s="22"/>
      <c r="G31" s="33"/>
      <c r="H31" s="34" t="s">
        <v>318</v>
      </c>
      <c r="I31" s="23"/>
      <c r="J31" s="24"/>
    </row>
    <row r="32" spans="1:10" ht="24.75" customHeight="1">
      <c r="A32" s="43"/>
      <c r="B32" s="20">
        <v>25</v>
      </c>
      <c r="C32" s="21" t="s">
        <v>74</v>
      </c>
      <c r="D32" s="38" t="s">
        <v>57</v>
      </c>
      <c r="E32" s="22" t="s">
        <v>171</v>
      </c>
      <c r="F32" s="22"/>
      <c r="G32" s="33"/>
      <c r="H32" s="34"/>
      <c r="I32" s="23"/>
      <c r="J32" s="24"/>
    </row>
    <row r="33" spans="1:10" ht="24.75" customHeight="1" thickBot="1">
      <c r="A33" s="43"/>
      <c r="B33" s="25">
        <v>26</v>
      </c>
      <c r="C33" s="26">
        <f>IF(A33="","",INDEX(Nimilista!$B$6:$B$255,A33))</f>
      </c>
      <c r="D33" s="27">
        <f>IF(A33="","",INDEX(Nimilista!$C$6:$C$255,A33))</f>
      </c>
      <c r="E33" s="28"/>
      <c r="F33" s="29" t="s">
        <v>150</v>
      </c>
      <c r="G33" s="33"/>
      <c r="H33" s="34"/>
      <c r="I33" s="23"/>
      <c r="J33" s="24"/>
    </row>
    <row r="34" spans="1:10" ht="24.75" customHeight="1">
      <c r="A34" s="43"/>
      <c r="B34" s="30">
        <v>27</v>
      </c>
      <c r="C34" s="31" t="s">
        <v>75</v>
      </c>
      <c r="D34" s="39" t="s">
        <v>76</v>
      </c>
      <c r="E34" s="32" t="s">
        <v>150</v>
      </c>
      <c r="F34" s="33" t="s">
        <v>290</v>
      </c>
      <c r="G34" s="33"/>
      <c r="H34" s="34"/>
      <c r="I34" s="23"/>
      <c r="J34" s="24"/>
    </row>
    <row r="35" spans="1:10" ht="24.75" customHeight="1" thickBot="1">
      <c r="A35" s="43"/>
      <c r="B35" s="35">
        <v>28</v>
      </c>
      <c r="C35" s="36" t="s">
        <v>77</v>
      </c>
      <c r="D35" s="40" t="s">
        <v>78</v>
      </c>
      <c r="E35" s="22" t="s">
        <v>285</v>
      </c>
      <c r="F35" s="33"/>
      <c r="G35" s="37" t="s">
        <v>173</v>
      </c>
      <c r="H35" s="34"/>
      <c r="I35" s="23"/>
      <c r="J35" s="24"/>
    </row>
    <row r="36" spans="1:10" ht="24.75" customHeight="1">
      <c r="A36" s="43"/>
      <c r="B36" s="20">
        <v>29</v>
      </c>
      <c r="C36" s="21" t="s">
        <v>79</v>
      </c>
      <c r="D36" s="38" t="s">
        <v>80</v>
      </c>
      <c r="E36" s="22" t="s">
        <v>172</v>
      </c>
      <c r="F36" s="33"/>
      <c r="G36" s="34" t="s">
        <v>314</v>
      </c>
      <c r="H36" s="34"/>
      <c r="I36" s="23"/>
      <c r="J36" s="24"/>
    </row>
    <row r="37" spans="1:10" ht="24.75" customHeight="1" thickBot="1">
      <c r="A37" s="43"/>
      <c r="B37" s="25">
        <v>30</v>
      </c>
      <c r="C37" s="26">
        <f>IF(A37="","",INDEX(Nimilista!$B$6:$B$255,A37))</f>
      </c>
      <c r="D37" s="27">
        <f>IF(A37="","",INDEX(Nimilista!$C$6:$C$255,A37))</f>
      </c>
      <c r="E37" s="28"/>
      <c r="F37" s="37" t="s">
        <v>173</v>
      </c>
      <c r="G37" s="34"/>
      <c r="H37" s="34"/>
      <c r="I37" s="23"/>
      <c r="J37" s="24"/>
    </row>
    <row r="38" spans="1:10" ht="24.75" customHeight="1">
      <c r="A38" s="43"/>
      <c r="B38" s="30">
        <v>31</v>
      </c>
      <c r="C38" s="31">
        <f>IF(A38="","",INDEX(Nimilista!$B$6:$B$255,A38))</f>
      </c>
      <c r="D38" s="39">
        <f>IF(A38="","",INDEX(Nimilista!$C$6:$C$255,A38))</f>
      </c>
      <c r="E38" s="32" t="s">
        <v>173</v>
      </c>
      <c r="F38" s="22" t="s">
        <v>291</v>
      </c>
      <c r="G38" s="34"/>
      <c r="H38" s="34"/>
      <c r="I38" s="23"/>
      <c r="J38" s="24"/>
    </row>
    <row r="39" spans="1:10" ht="24.75" customHeight="1" thickBot="1">
      <c r="A39" s="43"/>
      <c r="B39" s="35">
        <v>32</v>
      </c>
      <c r="C39" s="36" t="s">
        <v>315</v>
      </c>
      <c r="D39" s="40" t="s">
        <v>57</v>
      </c>
      <c r="E39" s="53"/>
      <c r="F39" s="53"/>
      <c r="G39" s="54"/>
      <c r="H39" s="54"/>
      <c r="I39" s="23"/>
      <c r="J39" s="24"/>
    </row>
    <row r="40" spans="2:10" ht="24.75" customHeight="1">
      <c r="B40" s="12"/>
      <c r="C40" s="41"/>
      <c r="D40" s="41"/>
      <c r="E40" s="42"/>
      <c r="F40" s="42"/>
      <c r="G40" s="42"/>
      <c r="H40" s="42"/>
      <c r="I40" s="23"/>
      <c r="J40" s="24"/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9"/>
  <dimension ref="A1:T80"/>
  <sheetViews>
    <sheetView workbookViewId="0" topLeftCell="A1">
      <selection activeCell="A1" sqref="A1:B1"/>
    </sheetView>
  </sheetViews>
  <sheetFormatPr defaultColWidth="9.140625" defaultRowHeight="12.75"/>
  <cols>
    <col min="1" max="1" width="3.421875" style="57" customWidth="1"/>
    <col min="2" max="2" width="20.7109375" style="57" customWidth="1"/>
    <col min="3" max="3" width="2.00390625" style="57" customWidth="1"/>
    <col min="4" max="4" width="21.7109375" style="57" customWidth="1"/>
    <col min="5" max="9" width="7.140625" style="57" customWidth="1"/>
    <col min="10" max="11" width="3.7109375" style="57" customWidth="1"/>
    <col min="12" max="12" width="8.28125" style="57" hidden="1" customWidth="1"/>
    <col min="13" max="17" width="9.140625" style="57" hidden="1" customWidth="1"/>
    <col min="18" max="18" width="8.00390625" style="57" hidden="1" customWidth="1"/>
    <col min="19" max="16384" width="9.140625" style="57" customWidth="1"/>
  </cols>
  <sheetData>
    <row r="1" spans="1:11" ht="18">
      <c r="A1" s="148" t="s">
        <v>10</v>
      </c>
      <c r="B1" s="115"/>
      <c r="C1" s="55"/>
      <c r="D1" s="56"/>
      <c r="E1" s="56"/>
      <c r="F1" s="56"/>
      <c r="G1" s="56"/>
      <c r="H1" s="56"/>
      <c r="I1" s="56"/>
      <c r="J1" s="56"/>
      <c r="K1" s="56"/>
    </row>
    <row r="2" spans="5:11" ht="15">
      <c r="E2" s="56"/>
      <c r="F2" s="58" t="s">
        <v>11</v>
      </c>
      <c r="G2" s="56"/>
      <c r="I2" s="56"/>
      <c r="J2" s="59" t="s">
        <v>12</v>
      </c>
      <c r="K2" s="59" t="s">
        <v>13</v>
      </c>
    </row>
    <row r="3" spans="1:13" ht="15">
      <c r="A3" s="126" t="s">
        <v>14</v>
      </c>
      <c r="B3" s="149"/>
      <c r="C3" s="150">
        <f ca="1">TODAY()</f>
        <v>39033</v>
      </c>
      <c r="D3" s="151"/>
      <c r="E3" s="56"/>
      <c r="F3" s="94" t="s">
        <v>15</v>
      </c>
      <c r="G3" s="131" t="s">
        <v>191</v>
      </c>
      <c r="H3" s="132"/>
      <c r="I3" s="133"/>
      <c r="J3" s="95">
        <f>IF(VALUE(LEFT(J13))=1,1,0)+IF(VALUE(LEFT(J17))=1,1,0)+IF(VALUE(LEFT(J22))=1,1,0)</f>
        <v>2</v>
      </c>
      <c r="K3" s="95">
        <f>IF(VALUE(RIGHT(J13))=1,1,0)+IF(VALUE(RIGHT(J17))=1,1,0)+IF(VALUE(RIGHT(J22))=1,1,0)</f>
        <v>0</v>
      </c>
      <c r="M3" s="60"/>
    </row>
    <row r="4" spans="3:11" ht="15">
      <c r="C4" s="56"/>
      <c r="D4" s="56"/>
      <c r="E4" s="56"/>
      <c r="F4" s="61" t="s">
        <v>16</v>
      </c>
      <c r="G4" s="134" t="s">
        <v>189</v>
      </c>
      <c r="H4" s="135"/>
      <c r="I4" s="136"/>
      <c r="J4" s="62">
        <f>IF(VALUE(LEFT(J14))=1,1,0)+IF(VALUE(LEFT(J16))=1,1,0)+IF(VALUE(LEFT(J20))=1,1,0)</f>
        <v>2</v>
      </c>
      <c r="K4" s="62">
        <f>IF(VALUE(RIGHT(J14))=1,1,0)+IF(VALUE(RIGHT(J16))=1,1,0)+IF(VALUE(RIGHT(J20))=1,1,0)</f>
        <v>0</v>
      </c>
    </row>
    <row r="5" spans="1:11" ht="15">
      <c r="A5" s="126" t="s">
        <v>17</v>
      </c>
      <c r="B5" s="126"/>
      <c r="C5" s="146" t="s">
        <v>47</v>
      </c>
      <c r="D5" s="147"/>
      <c r="E5" s="115"/>
      <c r="F5" s="96" t="s">
        <v>18</v>
      </c>
      <c r="G5" s="137" t="s">
        <v>190</v>
      </c>
      <c r="H5" s="138"/>
      <c r="I5" s="139"/>
      <c r="J5" s="95">
        <f>IF(VALUE(LEFT(J15))=1,1,0)+IF(VALUE(LEFT(J18))=1,1,0)+IF(VALUE(LEFT(J21))=1,1,0)</f>
        <v>1</v>
      </c>
      <c r="K5" s="95">
        <f>IF(VALUE(RIGHT(J15))=1,1,0)+IF(VALUE(RIGHT(J18))=1,1,0)+IF(VALUE(RIGHT(J21))=1,1,0)</f>
        <v>0</v>
      </c>
    </row>
    <row r="6" spans="3:11" ht="15">
      <c r="C6" s="63"/>
      <c r="D6" s="63"/>
      <c r="F6" s="56"/>
      <c r="G6" s="56"/>
      <c r="I6" s="56"/>
      <c r="J6" s="64"/>
      <c r="K6" s="64"/>
    </row>
    <row r="7" spans="1:11" ht="15.75">
      <c r="A7" s="142" t="s">
        <v>11</v>
      </c>
      <c r="B7" s="115"/>
      <c r="C7" s="65" t="s">
        <v>8</v>
      </c>
      <c r="D7" s="55" t="s">
        <v>19</v>
      </c>
      <c r="F7" s="66" t="s">
        <v>19</v>
      </c>
      <c r="G7" s="56"/>
      <c r="I7" s="56"/>
      <c r="J7" s="67" t="s">
        <v>12</v>
      </c>
      <c r="K7" s="67" t="s">
        <v>13</v>
      </c>
    </row>
    <row r="8" spans="1:11" ht="15">
      <c r="A8" s="142" t="s">
        <v>85</v>
      </c>
      <c r="B8" s="143"/>
      <c r="C8" s="145" t="s">
        <v>8</v>
      </c>
      <c r="D8" s="142" t="s">
        <v>65</v>
      </c>
      <c r="E8" s="56"/>
      <c r="F8" s="94" t="s">
        <v>20</v>
      </c>
      <c r="G8" s="131" t="s">
        <v>309</v>
      </c>
      <c r="H8" s="132"/>
      <c r="I8" s="133"/>
      <c r="J8" s="95">
        <f>IF(VALUE(RIGHT(J13))=1,1,0)+IF(VALUE(RIGHT(J16))=1,1,0)+IF(VALUE(RIGHT(J21))=1,1,0)</f>
        <v>0</v>
      </c>
      <c r="K8" s="95">
        <f>IF(VALUE(LEFT(J13))=1,1,0)+IF(VALUE(LEFT(J16))=1,1,0)+IF(VALUE(LEFT(J21))=1,1,0)</f>
        <v>2</v>
      </c>
    </row>
    <row r="9" spans="1:11" ht="15">
      <c r="A9" s="144"/>
      <c r="B9" s="144"/>
      <c r="C9" s="115"/>
      <c r="D9" s="144"/>
      <c r="E9" s="56"/>
      <c r="F9" s="61" t="s">
        <v>21</v>
      </c>
      <c r="G9" s="134" t="s">
        <v>233</v>
      </c>
      <c r="H9" s="135"/>
      <c r="I9" s="136"/>
      <c r="J9" s="62">
        <f>IF(VALUE(RIGHT(J14))=1,1,0)+IF(VALUE(RIGHT(J18))=1,1,0)+IF(VALUE(RIGHT(J22))=1,1,0)</f>
        <v>0</v>
      </c>
      <c r="K9" s="62">
        <f>IF(VALUE(LEFT(J14))=1,1,0)+IF(VALUE(LEFT(J18))=1,1,0)+IF(VALUE(LEFT(J22))=1,1,0)</f>
        <v>1</v>
      </c>
    </row>
    <row r="10" spans="2:19" ht="15">
      <c r="B10" s="56"/>
      <c r="C10" s="56"/>
      <c r="D10" s="56"/>
      <c r="E10" s="56"/>
      <c r="F10" s="96" t="s">
        <v>22</v>
      </c>
      <c r="G10" s="137" t="s">
        <v>234</v>
      </c>
      <c r="H10" s="138"/>
      <c r="I10" s="139"/>
      <c r="J10" s="95">
        <f>IF(VALUE(RIGHT(J15))=1,1,0)+IF(VALUE(RIGHT(J17))=1,1,0)+IF(VALUE(RIGHT(J20))=1,1,0)</f>
        <v>0</v>
      </c>
      <c r="K10" s="95">
        <f>IF(VALUE(LEFT(J15))=1,1,0)+IF(VALUE(LEFT(J17))=1,1,0)+IF(VALUE(LEFT(J20))=1,1,0)</f>
        <v>2</v>
      </c>
      <c r="Q10" s="60"/>
      <c r="R10" s="60"/>
      <c r="S10" s="60"/>
    </row>
    <row r="11" spans="2:20" ht="16.5" thickBot="1">
      <c r="B11" s="55"/>
      <c r="C11" s="55"/>
      <c r="D11" s="55"/>
      <c r="E11" s="55"/>
      <c r="F11" s="56"/>
      <c r="G11" s="56"/>
      <c r="H11" s="56"/>
      <c r="I11" s="56"/>
      <c r="J11" s="56"/>
      <c r="K11" s="56"/>
      <c r="M11" s="68"/>
      <c r="N11" s="68"/>
      <c r="O11" s="60"/>
      <c r="Q11" s="60"/>
      <c r="R11" s="60"/>
      <c r="S11" s="60"/>
      <c r="T11" s="60"/>
    </row>
    <row r="12" spans="2:20" ht="15.75" thickBot="1">
      <c r="B12" s="56"/>
      <c r="C12" s="56"/>
      <c r="D12" s="56"/>
      <c r="E12" s="69" t="s">
        <v>23</v>
      </c>
      <c r="F12" s="70" t="s">
        <v>24</v>
      </c>
      <c r="G12" s="70" t="s">
        <v>25</v>
      </c>
      <c r="H12" s="70" t="s">
        <v>26</v>
      </c>
      <c r="I12" s="70" t="s">
        <v>27</v>
      </c>
      <c r="J12" s="140" t="s">
        <v>9</v>
      </c>
      <c r="K12" s="141"/>
      <c r="L12" s="71"/>
      <c r="M12" s="72"/>
      <c r="N12" s="72"/>
      <c r="O12" s="73"/>
      <c r="P12" s="71"/>
      <c r="Q12" s="73"/>
      <c r="R12" s="74" t="s">
        <v>9</v>
      </c>
      <c r="S12" s="60"/>
      <c r="T12" s="60"/>
    </row>
    <row r="13" spans="1:20" ht="15">
      <c r="A13" s="97" t="s">
        <v>28</v>
      </c>
      <c r="B13" s="98" t="str">
        <f>+G3</f>
        <v>J. Poutanen</v>
      </c>
      <c r="C13" s="99" t="s">
        <v>8</v>
      </c>
      <c r="D13" s="100" t="str">
        <f>+G8</f>
        <v>O. Salmenkivi</v>
      </c>
      <c r="E13" s="101" t="s">
        <v>205</v>
      </c>
      <c r="F13" s="101" t="s">
        <v>229</v>
      </c>
      <c r="G13" s="101" t="s">
        <v>164</v>
      </c>
      <c r="H13" s="101" t="s">
        <v>182</v>
      </c>
      <c r="I13" s="101" t="s">
        <v>157</v>
      </c>
      <c r="J13" s="129" t="str">
        <f aca="true" t="shared" si="0" ref="J13:J22">+IF(VALUE(LEFT(Q13))&gt;VALUE(RIGHT(Q13)),"1-0",IF(VALUE(LEFT(Q13))&lt;VALUE(RIGHT(Q13)),"0-1","0-0"))</f>
        <v>1-0</v>
      </c>
      <c r="K13" s="130"/>
      <c r="L13" s="75">
        <f aca="true" t="shared" si="1" ref="L13:L22">IF(ISTEXT(E13),IF(VALUE(SUBSTITUTE(LEFT(E13,2),"-",",0"))&gt;VALUE(SUBSTITUTE(RIGHT(E13,2),"-","")),1,0.1),0)</f>
        <v>0.1</v>
      </c>
      <c r="M13" s="76">
        <f aca="true" t="shared" si="2" ref="M13:M22">IF(ISTEXT(F13),IF(VALUE(SUBSTITUTE(LEFT(F13,2),"-",",0"))&gt;VALUE(SUBSTITUTE(RIGHT(F13,2),"-","")),1,0.1),0)</f>
        <v>0.1</v>
      </c>
      <c r="N13" s="76">
        <f aca="true" t="shared" si="3" ref="N13:N22">IF(ISTEXT(G13),IF(VALUE(SUBSTITUTE(LEFT(G13,2),"-",",0"))&gt;VALUE(SUBSTITUTE(RIGHT(G13,2),"-","")),1,0.1),0)</f>
        <v>1</v>
      </c>
      <c r="O13" s="77">
        <f aca="true" t="shared" si="4" ref="O13:O22">IF(ISTEXT(H13),IF(VALUE(SUBSTITUTE(LEFT(H13,2),"-",",0"))&gt;VALUE(SUBSTITUTE(RIGHT(H13,2),"-","")),1,0.1),0.01)</f>
        <v>1</v>
      </c>
      <c r="P13" s="77">
        <f aca="true" t="shared" si="5" ref="P13:P22">IF(ISTEXT(I13),IF(VALUE(SUBSTITUTE(LEFT(I13,2),"-",",0"))&gt;VALUE(SUBSTITUTE(RIGHT(I13,2),"-","")),1,0.1),0.01)</f>
        <v>1</v>
      </c>
      <c r="Q13" s="78" t="str">
        <f aca="true" t="shared" si="6" ref="Q13:Q22">LEFT(REPLACE(SUM(L13:P13),2,1,"-"),3)</f>
        <v>3-2</v>
      </c>
      <c r="R13" s="79" t="str">
        <f aca="true" t="shared" si="7" ref="R13:R22">+IF(VALUE(LEFT(Q13))&gt;VALUE(RIGHT(Q13)),"1-0",IF(VALUE(LEFT(Q13))&lt;VALUE(RIGHT(Q13)),"0-1","0-0"))</f>
        <v>1-0</v>
      </c>
      <c r="S13" s="60"/>
      <c r="T13" s="60"/>
    </row>
    <row r="14" spans="1:20" ht="15">
      <c r="A14" s="80" t="s">
        <v>29</v>
      </c>
      <c r="B14" s="81" t="str">
        <f>+G4</f>
        <v>A. Kontala</v>
      </c>
      <c r="C14" s="82" t="s">
        <v>8</v>
      </c>
      <c r="D14" s="83" t="str">
        <f>+G9</f>
        <v>J. Jormanainen</v>
      </c>
      <c r="E14" s="84" t="s">
        <v>182</v>
      </c>
      <c r="F14" s="84" t="s">
        <v>194</v>
      </c>
      <c r="G14" s="84" t="s">
        <v>188</v>
      </c>
      <c r="H14" s="84" t="s">
        <v>164</v>
      </c>
      <c r="I14" s="84"/>
      <c r="J14" s="127" t="str">
        <f t="shared" si="0"/>
        <v>1-0</v>
      </c>
      <c r="K14" s="128"/>
      <c r="L14" s="85">
        <f t="shared" si="1"/>
        <v>1</v>
      </c>
      <c r="M14" s="77">
        <f t="shared" si="2"/>
        <v>0.1</v>
      </c>
      <c r="N14" s="77">
        <f t="shared" si="3"/>
        <v>1</v>
      </c>
      <c r="O14" s="77">
        <f t="shared" si="4"/>
        <v>1</v>
      </c>
      <c r="P14" s="77">
        <f t="shared" si="5"/>
        <v>0.01</v>
      </c>
      <c r="Q14" s="86" t="str">
        <f t="shared" si="6"/>
        <v>3-1</v>
      </c>
      <c r="R14" s="79" t="str">
        <f t="shared" si="7"/>
        <v>1-0</v>
      </c>
      <c r="S14" s="60"/>
      <c r="T14" s="60"/>
    </row>
    <row r="15" spans="1:20" ht="15">
      <c r="A15" s="102" t="s">
        <v>30</v>
      </c>
      <c r="B15" s="103" t="str">
        <f>+G5</f>
        <v>M. Karjalainen</v>
      </c>
      <c r="C15" s="104" t="s">
        <v>8</v>
      </c>
      <c r="D15" s="105" t="str">
        <f>+G10</f>
        <v>T. Soine</v>
      </c>
      <c r="E15" s="106" t="s">
        <v>183</v>
      </c>
      <c r="F15" s="106" t="s">
        <v>186</v>
      </c>
      <c r="G15" s="106" t="s">
        <v>205</v>
      </c>
      <c r="H15" s="106" t="s">
        <v>182</v>
      </c>
      <c r="I15" s="106" t="s">
        <v>186</v>
      </c>
      <c r="J15" s="120" t="str">
        <f t="shared" si="0"/>
        <v>1-0</v>
      </c>
      <c r="K15" s="121"/>
      <c r="L15" s="85">
        <f t="shared" si="1"/>
        <v>0.1</v>
      </c>
      <c r="M15" s="77">
        <f t="shared" si="2"/>
        <v>1</v>
      </c>
      <c r="N15" s="77">
        <f t="shared" si="3"/>
        <v>0.1</v>
      </c>
      <c r="O15" s="77">
        <f t="shared" si="4"/>
        <v>1</v>
      </c>
      <c r="P15" s="77">
        <f t="shared" si="5"/>
        <v>1</v>
      </c>
      <c r="Q15" s="86" t="str">
        <f t="shared" si="6"/>
        <v>3-2</v>
      </c>
      <c r="R15" s="79" t="str">
        <f t="shared" si="7"/>
        <v>1-0</v>
      </c>
      <c r="S15" s="60"/>
      <c r="T15" s="60"/>
    </row>
    <row r="16" spans="1:20" ht="15">
      <c r="A16" s="80" t="s">
        <v>31</v>
      </c>
      <c r="B16" s="81" t="str">
        <f>+G4</f>
        <v>A. Kontala</v>
      </c>
      <c r="C16" s="82" t="s">
        <v>8</v>
      </c>
      <c r="D16" s="83" t="str">
        <f>+G8</f>
        <v>O. Salmenkivi</v>
      </c>
      <c r="E16" s="84" t="s">
        <v>184</v>
      </c>
      <c r="F16" s="84" t="s">
        <v>159</v>
      </c>
      <c r="G16" s="84" t="s">
        <v>182</v>
      </c>
      <c r="H16" s="84" t="s">
        <v>194</v>
      </c>
      <c r="I16" s="84" t="s">
        <v>166</v>
      </c>
      <c r="J16" s="127" t="str">
        <f t="shared" si="0"/>
        <v>1-0</v>
      </c>
      <c r="K16" s="128"/>
      <c r="L16" s="85">
        <f t="shared" si="1"/>
        <v>0.1</v>
      </c>
      <c r="M16" s="77">
        <f t="shared" si="2"/>
        <v>1</v>
      </c>
      <c r="N16" s="77">
        <f t="shared" si="3"/>
        <v>1</v>
      </c>
      <c r="O16" s="77">
        <f t="shared" si="4"/>
        <v>0.1</v>
      </c>
      <c r="P16" s="77">
        <f t="shared" si="5"/>
        <v>1</v>
      </c>
      <c r="Q16" s="86" t="str">
        <f t="shared" si="6"/>
        <v>3-2</v>
      </c>
      <c r="R16" s="79" t="str">
        <f t="shared" si="7"/>
        <v>1-0</v>
      </c>
      <c r="S16" s="60"/>
      <c r="T16" s="60"/>
    </row>
    <row r="17" spans="1:20" ht="15">
      <c r="A17" s="102" t="s">
        <v>32</v>
      </c>
      <c r="B17" s="103" t="str">
        <f>+G3</f>
        <v>J. Poutanen</v>
      </c>
      <c r="C17" s="104" t="s">
        <v>8</v>
      </c>
      <c r="D17" s="105" t="str">
        <f>+G10</f>
        <v>T. Soine</v>
      </c>
      <c r="E17" s="106" t="s">
        <v>165</v>
      </c>
      <c r="F17" s="106" t="s">
        <v>188</v>
      </c>
      <c r="G17" s="106" t="s">
        <v>188</v>
      </c>
      <c r="H17" s="106" t="s">
        <v>188</v>
      </c>
      <c r="I17" s="106"/>
      <c r="J17" s="120" t="str">
        <f t="shared" si="0"/>
        <v>1-0</v>
      </c>
      <c r="K17" s="121"/>
      <c r="L17" s="85">
        <f t="shared" si="1"/>
        <v>0.1</v>
      </c>
      <c r="M17" s="77">
        <f t="shared" si="2"/>
        <v>1</v>
      </c>
      <c r="N17" s="77">
        <f t="shared" si="3"/>
        <v>1</v>
      </c>
      <c r="O17" s="77">
        <f t="shared" si="4"/>
        <v>1</v>
      </c>
      <c r="P17" s="77">
        <f t="shared" si="5"/>
        <v>0.01</v>
      </c>
      <c r="Q17" s="86" t="str">
        <f t="shared" si="6"/>
        <v>3-1</v>
      </c>
      <c r="R17" s="79" t="str">
        <f t="shared" si="7"/>
        <v>1-0</v>
      </c>
      <c r="S17" s="60"/>
      <c r="T17" s="60"/>
    </row>
    <row r="18" spans="1:20" ht="15">
      <c r="A18" s="80" t="s">
        <v>33</v>
      </c>
      <c r="B18" s="81" t="str">
        <f>+G5</f>
        <v>M. Karjalainen</v>
      </c>
      <c r="C18" s="82" t="s">
        <v>8</v>
      </c>
      <c r="D18" s="83" t="str">
        <f>+G9</f>
        <v>J. Jormanainen</v>
      </c>
      <c r="E18" s="84"/>
      <c r="F18" s="84"/>
      <c r="G18" s="84"/>
      <c r="H18" s="84"/>
      <c r="I18" s="84"/>
      <c r="J18" s="127" t="str">
        <f t="shared" si="0"/>
        <v>0-0</v>
      </c>
      <c r="K18" s="128"/>
      <c r="L18" s="85">
        <f t="shared" si="1"/>
        <v>0</v>
      </c>
      <c r="M18" s="77">
        <f t="shared" si="2"/>
        <v>0</v>
      </c>
      <c r="N18" s="77">
        <f t="shared" si="3"/>
        <v>0</v>
      </c>
      <c r="O18" s="77">
        <f t="shared" si="4"/>
        <v>0.01</v>
      </c>
      <c r="P18" s="77">
        <f t="shared" si="5"/>
        <v>0.01</v>
      </c>
      <c r="Q18" s="86" t="str">
        <f t="shared" si="6"/>
        <v>0-0</v>
      </c>
      <c r="R18" s="79" t="str">
        <f t="shared" si="7"/>
        <v>0-0</v>
      </c>
      <c r="S18" s="60"/>
      <c r="T18" s="60"/>
    </row>
    <row r="19" spans="1:20" ht="15">
      <c r="A19" s="102" t="s">
        <v>34</v>
      </c>
      <c r="B19" s="107"/>
      <c r="C19" s="108" t="s">
        <v>8</v>
      </c>
      <c r="D19" s="109"/>
      <c r="E19" s="106"/>
      <c r="F19" s="106"/>
      <c r="G19" s="106"/>
      <c r="H19" s="106"/>
      <c r="I19" s="106"/>
      <c r="J19" s="120" t="str">
        <f t="shared" si="0"/>
        <v>0-0</v>
      </c>
      <c r="K19" s="121"/>
      <c r="L19" s="85">
        <f t="shared" si="1"/>
        <v>0</v>
      </c>
      <c r="M19" s="77">
        <f t="shared" si="2"/>
        <v>0</v>
      </c>
      <c r="N19" s="77">
        <f t="shared" si="3"/>
        <v>0</v>
      </c>
      <c r="O19" s="77">
        <f t="shared" si="4"/>
        <v>0.01</v>
      </c>
      <c r="P19" s="77">
        <f t="shared" si="5"/>
        <v>0.01</v>
      </c>
      <c r="Q19" s="86" t="str">
        <f t="shared" si="6"/>
        <v>0-0</v>
      </c>
      <c r="R19" s="79" t="str">
        <f t="shared" si="7"/>
        <v>0-0</v>
      </c>
      <c r="S19" s="60"/>
      <c r="T19" s="60"/>
    </row>
    <row r="20" spans="1:20" ht="15">
      <c r="A20" s="80" t="s">
        <v>35</v>
      </c>
      <c r="B20" s="81" t="str">
        <f>+G4</f>
        <v>A. Kontala</v>
      </c>
      <c r="C20" s="82" t="s">
        <v>8</v>
      </c>
      <c r="D20" s="83" t="str">
        <f>+G10</f>
        <v>T. Soine</v>
      </c>
      <c r="E20" s="84"/>
      <c r="F20" s="84"/>
      <c r="G20" s="84"/>
      <c r="H20" s="84"/>
      <c r="I20" s="84"/>
      <c r="J20" s="127" t="str">
        <f t="shared" si="0"/>
        <v>0-0</v>
      </c>
      <c r="K20" s="128"/>
      <c r="L20" s="85">
        <f t="shared" si="1"/>
        <v>0</v>
      </c>
      <c r="M20" s="77">
        <f t="shared" si="2"/>
        <v>0</v>
      </c>
      <c r="N20" s="77">
        <f t="shared" si="3"/>
        <v>0</v>
      </c>
      <c r="O20" s="77">
        <f t="shared" si="4"/>
        <v>0.01</v>
      </c>
      <c r="P20" s="77">
        <f t="shared" si="5"/>
        <v>0.01</v>
      </c>
      <c r="Q20" s="86" t="str">
        <f t="shared" si="6"/>
        <v>0-0</v>
      </c>
      <c r="R20" s="79" t="str">
        <f t="shared" si="7"/>
        <v>0-0</v>
      </c>
      <c r="S20" s="60"/>
      <c r="T20" s="60"/>
    </row>
    <row r="21" spans="1:20" ht="15">
      <c r="A21" s="102" t="s">
        <v>36</v>
      </c>
      <c r="B21" s="103" t="str">
        <f>+G5</f>
        <v>M. Karjalainen</v>
      </c>
      <c r="C21" s="104" t="s">
        <v>8</v>
      </c>
      <c r="D21" s="105" t="str">
        <f>+G8</f>
        <v>O. Salmenkivi</v>
      </c>
      <c r="E21" s="106"/>
      <c r="F21" s="106"/>
      <c r="G21" s="106"/>
      <c r="H21" s="106"/>
      <c r="I21" s="106"/>
      <c r="J21" s="120" t="str">
        <f t="shared" si="0"/>
        <v>0-0</v>
      </c>
      <c r="K21" s="121"/>
      <c r="L21" s="85">
        <f t="shared" si="1"/>
        <v>0</v>
      </c>
      <c r="M21" s="77">
        <f t="shared" si="2"/>
        <v>0</v>
      </c>
      <c r="N21" s="77">
        <f t="shared" si="3"/>
        <v>0</v>
      </c>
      <c r="O21" s="77">
        <f t="shared" si="4"/>
        <v>0.01</v>
      </c>
      <c r="P21" s="77">
        <f t="shared" si="5"/>
        <v>0.01</v>
      </c>
      <c r="Q21" s="86" t="str">
        <f t="shared" si="6"/>
        <v>0-0</v>
      </c>
      <c r="R21" s="79" t="str">
        <f t="shared" si="7"/>
        <v>0-0</v>
      </c>
      <c r="S21" s="60"/>
      <c r="T21" s="60"/>
    </row>
    <row r="22" spans="1:20" ht="15.75" thickBot="1">
      <c r="A22" s="87" t="s">
        <v>37</v>
      </c>
      <c r="B22" s="88" t="str">
        <f>+G3</f>
        <v>J. Poutanen</v>
      </c>
      <c r="C22" s="89" t="s">
        <v>8</v>
      </c>
      <c r="D22" s="90" t="str">
        <f>+G9</f>
        <v>J. Jormanainen</v>
      </c>
      <c r="E22" s="91"/>
      <c r="F22" s="91"/>
      <c r="G22" s="91"/>
      <c r="H22" s="91"/>
      <c r="I22" s="91"/>
      <c r="J22" s="122" t="str">
        <f t="shared" si="0"/>
        <v>0-0</v>
      </c>
      <c r="K22" s="123"/>
      <c r="L22" s="85">
        <f t="shared" si="1"/>
        <v>0</v>
      </c>
      <c r="M22" s="77">
        <f t="shared" si="2"/>
        <v>0</v>
      </c>
      <c r="N22" s="77">
        <f t="shared" si="3"/>
        <v>0</v>
      </c>
      <c r="O22" s="77">
        <f t="shared" si="4"/>
        <v>0.01</v>
      </c>
      <c r="P22" s="77">
        <f t="shared" si="5"/>
        <v>0.01</v>
      </c>
      <c r="Q22" s="86" t="str">
        <f t="shared" si="6"/>
        <v>0-0</v>
      </c>
      <c r="R22" s="79" t="str">
        <f t="shared" si="7"/>
        <v>0-0</v>
      </c>
      <c r="S22" s="60"/>
      <c r="T22" s="60"/>
    </row>
    <row r="23" spans="4:20" ht="16.5" thickBot="1">
      <c r="D23" s="68"/>
      <c r="H23" s="55" t="s">
        <v>38</v>
      </c>
      <c r="J23" s="124" t="str">
        <f>+CONCATENATE(LEFT(J13)+LEFT(J14)+LEFT(J15)+LEFT(J16)+LEFT(J17)+LEFT(J18)+LEFT(J19)+LEFT(J20)+LEFT(J21)+LEFT(J22),"-",RIGHT(J13)+RIGHT(J14)+RIGHT(J15)+RIGHT(J16)+RIGHT(J17)+RIGHT(J18)+RIGHT(J19)+RIGHT(J20)+RIGHT(J21)+RIGHT(J22))</f>
        <v>5-0</v>
      </c>
      <c r="K23" s="125"/>
      <c r="L23" s="60"/>
      <c r="M23" s="60"/>
      <c r="N23" s="60"/>
      <c r="O23" s="60"/>
      <c r="P23" s="60"/>
      <c r="Q23" s="60"/>
      <c r="R23" s="92" t="str">
        <f>+CONCATENATE(LEFT(R13)+LEFT(R14)+LEFT(R15)+LEFT(R16)+LEFT(R17)+LEFT(R18)+LEFT(R19)+LEFT(R20)+LEFT(R21)+LEFT(R22),"-")</f>
        <v>5-</v>
      </c>
      <c r="S23" s="60"/>
      <c r="T23" s="60"/>
    </row>
    <row r="24" spans="4:20" ht="10.5" customHeight="1">
      <c r="D24" s="68"/>
      <c r="L24" s="60"/>
      <c r="M24" s="60"/>
      <c r="N24" s="60"/>
      <c r="O24" s="60"/>
      <c r="P24" s="60"/>
      <c r="Q24" s="60"/>
      <c r="R24" s="93"/>
      <c r="S24" s="60"/>
      <c r="T24" s="60"/>
    </row>
    <row r="25" spans="1:11" ht="15">
      <c r="A25" s="56" t="s">
        <v>39</v>
      </c>
      <c r="B25" s="56"/>
      <c r="C25" s="56"/>
      <c r="D25" s="56" t="s">
        <v>40</v>
      </c>
      <c r="E25" s="56"/>
      <c r="F25" s="56"/>
      <c r="G25" s="56" t="s">
        <v>41</v>
      </c>
      <c r="H25" s="56"/>
      <c r="I25" s="56"/>
      <c r="J25" s="56"/>
      <c r="K25" s="56"/>
    </row>
    <row r="26" spans="1:11" ht="18" customHeight="1">
      <c r="A26" s="126"/>
      <c r="B26" s="126"/>
      <c r="C26" s="56"/>
      <c r="D26" s="126"/>
      <c r="E26" s="126"/>
      <c r="F26" s="56"/>
      <c r="G26" s="126"/>
      <c r="H26" s="126"/>
      <c r="I26" s="126"/>
      <c r="J26" s="126"/>
      <c r="K26" s="56"/>
    </row>
    <row r="28" spans="1:11" ht="18">
      <c r="A28" s="148" t="s">
        <v>10</v>
      </c>
      <c r="B28" s="115"/>
      <c r="C28" s="55"/>
      <c r="D28" s="56"/>
      <c r="E28" s="56"/>
      <c r="F28" s="56"/>
      <c r="G28" s="56"/>
      <c r="H28" s="56"/>
      <c r="I28" s="56"/>
      <c r="J28" s="56"/>
      <c r="K28" s="56"/>
    </row>
    <row r="29" spans="5:11" ht="15">
      <c r="E29" s="56"/>
      <c r="F29" s="58" t="s">
        <v>11</v>
      </c>
      <c r="G29" s="56"/>
      <c r="I29" s="56"/>
      <c r="J29" s="59" t="s">
        <v>12</v>
      </c>
      <c r="K29" s="59" t="s">
        <v>13</v>
      </c>
    </row>
    <row r="30" spans="1:13" ht="15">
      <c r="A30" s="126" t="s">
        <v>14</v>
      </c>
      <c r="B30" s="149"/>
      <c r="C30" s="150">
        <f ca="1">TODAY()</f>
        <v>39033</v>
      </c>
      <c r="D30" s="151"/>
      <c r="E30" s="56"/>
      <c r="F30" s="94" t="s">
        <v>15</v>
      </c>
      <c r="G30" s="131" t="s">
        <v>266</v>
      </c>
      <c r="H30" s="132"/>
      <c r="I30" s="133"/>
      <c r="J30" s="95">
        <f>IF(VALUE(LEFT(J40))=1,1,0)+IF(VALUE(LEFT(J44))=1,1,0)+IF(VALUE(LEFT(J49))=1,1,0)</f>
        <v>0</v>
      </c>
      <c r="K30" s="95">
        <f>IF(VALUE(RIGHT(J40))=1,1,0)+IF(VALUE(RIGHT(J44))=1,1,0)+IF(VALUE(RIGHT(J49))=1,1,0)</f>
        <v>2</v>
      </c>
      <c r="M30" s="60"/>
    </row>
    <row r="31" spans="3:11" ht="15">
      <c r="C31" s="56"/>
      <c r="D31" s="56"/>
      <c r="E31" s="56"/>
      <c r="F31" s="61" t="s">
        <v>16</v>
      </c>
      <c r="G31" s="134" t="s">
        <v>211</v>
      </c>
      <c r="H31" s="135"/>
      <c r="I31" s="136"/>
      <c r="J31" s="62">
        <f>IF(VALUE(LEFT(J41))=1,1,0)+IF(VALUE(LEFT(J43))=1,1,0)+IF(VALUE(LEFT(J47))=1,1,0)</f>
        <v>3</v>
      </c>
      <c r="K31" s="62">
        <f>IF(VALUE(RIGHT(J41))=1,1,0)+IF(VALUE(RIGHT(J43))=1,1,0)+IF(VALUE(RIGHT(J47))=1,1,0)</f>
        <v>0</v>
      </c>
    </row>
    <row r="32" spans="1:11" ht="15">
      <c r="A32" s="126" t="s">
        <v>17</v>
      </c>
      <c r="B32" s="126"/>
      <c r="C32" s="146" t="s">
        <v>47</v>
      </c>
      <c r="D32" s="147"/>
      <c r="E32" s="115"/>
      <c r="F32" s="96" t="s">
        <v>18</v>
      </c>
      <c r="G32" s="137" t="s">
        <v>212</v>
      </c>
      <c r="H32" s="138"/>
      <c r="I32" s="139"/>
      <c r="J32" s="95">
        <f>IF(VALUE(LEFT(J42))=1,1,0)+IF(VALUE(LEFT(J45))=1,1,0)+IF(VALUE(LEFT(J48))=1,1,0)</f>
        <v>2</v>
      </c>
      <c r="K32" s="95">
        <f>IF(VALUE(RIGHT(J42))=1,1,0)+IF(VALUE(RIGHT(J45))=1,1,0)+IF(VALUE(RIGHT(J48))=1,1,0)</f>
        <v>0</v>
      </c>
    </row>
    <row r="33" spans="3:11" ht="15">
      <c r="C33" s="63"/>
      <c r="D33" s="63"/>
      <c r="F33" s="56"/>
      <c r="G33" s="56"/>
      <c r="I33" s="56"/>
      <c r="J33" s="64"/>
      <c r="K33" s="64"/>
    </row>
    <row r="34" spans="1:11" ht="15.75">
      <c r="A34" s="142" t="s">
        <v>11</v>
      </c>
      <c r="B34" s="115"/>
      <c r="C34" s="65" t="s">
        <v>8</v>
      </c>
      <c r="D34" s="55" t="s">
        <v>19</v>
      </c>
      <c r="F34" s="66" t="s">
        <v>19</v>
      </c>
      <c r="G34" s="56"/>
      <c r="I34" s="56"/>
      <c r="J34" s="67" t="s">
        <v>12</v>
      </c>
      <c r="K34" s="67" t="s">
        <v>13</v>
      </c>
    </row>
    <row r="35" spans="1:11" ht="15">
      <c r="A35" s="142" t="s">
        <v>63</v>
      </c>
      <c r="B35" s="143"/>
      <c r="C35" s="145" t="s">
        <v>8</v>
      </c>
      <c r="D35" s="142" t="s">
        <v>59</v>
      </c>
      <c r="E35" s="56"/>
      <c r="F35" s="94" t="s">
        <v>20</v>
      </c>
      <c r="G35" s="131" t="s">
        <v>268</v>
      </c>
      <c r="H35" s="132"/>
      <c r="I35" s="133"/>
      <c r="J35" s="95">
        <f>IF(VALUE(RIGHT(J40))=1,1,0)+IF(VALUE(RIGHT(J43))=1,1,0)+IF(VALUE(RIGHT(J48))=1,1,0)</f>
        <v>1</v>
      </c>
      <c r="K35" s="95">
        <f>IF(VALUE(LEFT(J40))=1,1,0)+IF(VALUE(LEFT(J43))=1,1,0)+IF(VALUE(LEFT(J48))=1,1,0)</f>
        <v>1</v>
      </c>
    </row>
    <row r="36" spans="1:11" ht="15">
      <c r="A36" s="144"/>
      <c r="B36" s="144"/>
      <c r="C36" s="115"/>
      <c r="D36" s="144"/>
      <c r="E36" s="56"/>
      <c r="F36" s="61" t="s">
        <v>21</v>
      </c>
      <c r="G36" s="134" t="s">
        <v>218</v>
      </c>
      <c r="H36" s="135"/>
      <c r="I36" s="136"/>
      <c r="J36" s="62">
        <f>IF(VALUE(RIGHT(J41))=1,1,0)+IF(VALUE(RIGHT(J45))=1,1,0)+IF(VALUE(RIGHT(J49))=1,1,0)</f>
        <v>0</v>
      </c>
      <c r="K36" s="62">
        <f>IF(VALUE(LEFT(J41))=1,1,0)+IF(VALUE(LEFT(J45))=1,1,0)+IF(VALUE(LEFT(J49))=1,1,0)</f>
        <v>2</v>
      </c>
    </row>
    <row r="37" spans="2:19" ht="15">
      <c r="B37" s="56"/>
      <c r="C37" s="56"/>
      <c r="D37" s="56"/>
      <c r="E37" s="56"/>
      <c r="F37" s="96" t="s">
        <v>22</v>
      </c>
      <c r="G37" s="137" t="s">
        <v>220</v>
      </c>
      <c r="H37" s="138"/>
      <c r="I37" s="139"/>
      <c r="J37" s="95">
        <f>IF(VALUE(RIGHT(J42))=1,1,0)+IF(VALUE(RIGHT(J44))=1,1,0)+IF(VALUE(RIGHT(J47))=1,1,0)</f>
        <v>1</v>
      </c>
      <c r="K37" s="95">
        <f>IF(VALUE(LEFT(J42))=1,1,0)+IF(VALUE(LEFT(J44))=1,1,0)+IF(VALUE(LEFT(J47))=1,1,0)</f>
        <v>2</v>
      </c>
      <c r="Q37" s="60"/>
      <c r="R37" s="60"/>
      <c r="S37" s="60"/>
    </row>
    <row r="38" spans="2:20" ht="16.5" thickBot="1">
      <c r="B38" s="55"/>
      <c r="C38" s="55"/>
      <c r="D38" s="55"/>
      <c r="E38" s="55"/>
      <c r="F38" s="56"/>
      <c r="G38" s="56"/>
      <c r="H38" s="56"/>
      <c r="I38" s="56"/>
      <c r="J38" s="56"/>
      <c r="K38" s="56"/>
      <c r="M38" s="68"/>
      <c r="N38" s="68"/>
      <c r="O38" s="60"/>
      <c r="Q38" s="60"/>
      <c r="R38" s="60"/>
      <c r="S38" s="60"/>
      <c r="T38" s="60"/>
    </row>
    <row r="39" spans="2:20" ht="15.75" thickBot="1">
      <c r="B39" s="56"/>
      <c r="C39" s="56"/>
      <c r="D39" s="56"/>
      <c r="E39" s="69" t="s">
        <v>23</v>
      </c>
      <c r="F39" s="70" t="s">
        <v>24</v>
      </c>
      <c r="G39" s="70" t="s">
        <v>25</v>
      </c>
      <c r="H39" s="70" t="s">
        <v>26</v>
      </c>
      <c r="I39" s="70" t="s">
        <v>27</v>
      </c>
      <c r="J39" s="140" t="s">
        <v>9</v>
      </c>
      <c r="K39" s="141"/>
      <c r="L39" s="71"/>
      <c r="M39" s="72"/>
      <c r="N39" s="72"/>
      <c r="O39" s="73"/>
      <c r="P39" s="71"/>
      <c r="Q39" s="73"/>
      <c r="R39" s="74" t="s">
        <v>9</v>
      </c>
      <c r="S39" s="60"/>
      <c r="T39" s="60"/>
    </row>
    <row r="40" spans="1:20" ht="15">
      <c r="A40" s="97" t="s">
        <v>28</v>
      </c>
      <c r="B40" s="98" t="str">
        <f>+G30</f>
        <v>A. Jokinen</v>
      </c>
      <c r="C40" s="99" t="s">
        <v>8</v>
      </c>
      <c r="D40" s="100" t="str">
        <f>+G35</f>
        <v>J. Flemming</v>
      </c>
      <c r="E40" s="101" t="s">
        <v>186</v>
      </c>
      <c r="F40" s="101" t="s">
        <v>185</v>
      </c>
      <c r="G40" s="101" t="s">
        <v>183</v>
      </c>
      <c r="H40" s="101" t="s">
        <v>196</v>
      </c>
      <c r="I40" s="101" t="s">
        <v>185</v>
      </c>
      <c r="J40" s="129" t="str">
        <f aca="true" t="shared" si="8" ref="J40:J49">+IF(VALUE(LEFT(Q40))&gt;VALUE(RIGHT(Q40)),"1-0",IF(VALUE(LEFT(Q40))&lt;VALUE(RIGHT(Q40)),"0-1","0-0"))</f>
        <v>0-1</v>
      </c>
      <c r="K40" s="130"/>
      <c r="L40" s="75">
        <f aca="true" t="shared" si="9" ref="L40:L49">IF(ISTEXT(E40),IF(VALUE(SUBSTITUTE(LEFT(E40,2),"-",",0"))&gt;VALUE(SUBSTITUTE(RIGHT(E40,2),"-","")),1,0.1),0)</f>
        <v>1</v>
      </c>
      <c r="M40" s="76">
        <f aca="true" t="shared" si="10" ref="M40:M49">IF(ISTEXT(F40),IF(VALUE(SUBSTITUTE(LEFT(F40,2),"-",",0"))&gt;VALUE(SUBSTITUTE(RIGHT(F40,2),"-","")),1,0.1),0)</f>
        <v>0.1</v>
      </c>
      <c r="N40" s="76">
        <f aca="true" t="shared" si="11" ref="N40:N49">IF(ISTEXT(G40),IF(VALUE(SUBSTITUTE(LEFT(G40,2),"-",",0"))&gt;VALUE(SUBSTITUTE(RIGHT(G40,2),"-","")),1,0.1),0)</f>
        <v>0.1</v>
      </c>
      <c r="O40" s="77">
        <f aca="true" t="shared" si="12" ref="O40:O49">IF(ISTEXT(H40),IF(VALUE(SUBSTITUTE(LEFT(H40,2),"-",",0"))&gt;VALUE(SUBSTITUTE(RIGHT(H40,2),"-","")),1,0.1),0.01)</f>
        <v>1</v>
      </c>
      <c r="P40" s="77">
        <f aca="true" t="shared" si="13" ref="P40:P49">IF(ISTEXT(I40),IF(VALUE(SUBSTITUTE(LEFT(I40,2),"-",",0"))&gt;VALUE(SUBSTITUTE(RIGHT(I40,2),"-","")),1,0.1),0.01)</f>
        <v>0.1</v>
      </c>
      <c r="Q40" s="78" t="str">
        <f aca="true" t="shared" si="14" ref="Q40:Q49">LEFT(REPLACE(SUM(L40:P40),2,1,"-"),3)</f>
        <v>2-3</v>
      </c>
      <c r="R40" s="79" t="str">
        <f aca="true" t="shared" si="15" ref="R40:R49">+IF(VALUE(LEFT(Q40))&gt;VALUE(RIGHT(Q40)),"1-0",IF(VALUE(LEFT(Q40))&lt;VALUE(RIGHT(Q40)),"0-1","0-0"))</f>
        <v>0-1</v>
      </c>
      <c r="S40" s="60"/>
      <c r="T40" s="60"/>
    </row>
    <row r="41" spans="1:20" ht="15">
      <c r="A41" s="80" t="s">
        <v>29</v>
      </c>
      <c r="B41" s="81" t="str">
        <f>+G31</f>
        <v>M. Tuomola</v>
      </c>
      <c r="C41" s="82" t="s">
        <v>8</v>
      </c>
      <c r="D41" s="83" t="str">
        <f>+G36</f>
        <v>M. Nyyssönen</v>
      </c>
      <c r="E41" s="84" t="s">
        <v>159</v>
      </c>
      <c r="F41" s="84" t="s">
        <v>186</v>
      </c>
      <c r="G41" s="84" t="s">
        <v>184</v>
      </c>
      <c r="H41" s="84" t="s">
        <v>164</v>
      </c>
      <c r="I41" s="84"/>
      <c r="J41" s="127" t="str">
        <f t="shared" si="8"/>
        <v>1-0</v>
      </c>
      <c r="K41" s="128"/>
      <c r="L41" s="85">
        <f t="shared" si="9"/>
        <v>1</v>
      </c>
      <c r="M41" s="77">
        <f t="shared" si="10"/>
        <v>1</v>
      </c>
      <c r="N41" s="77">
        <f t="shared" si="11"/>
        <v>0.1</v>
      </c>
      <c r="O41" s="77">
        <f t="shared" si="12"/>
        <v>1</v>
      </c>
      <c r="P41" s="77">
        <f t="shared" si="13"/>
        <v>0.01</v>
      </c>
      <c r="Q41" s="86" t="str">
        <f t="shared" si="14"/>
        <v>3-1</v>
      </c>
      <c r="R41" s="79" t="str">
        <f t="shared" si="15"/>
        <v>1-0</v>
      </c>
      <c r="S41" s="60"/>
      <c r="T41" s="60"/>
    </row>
    <row r="42" spans="1:20" ht="15">
      <c r="A42" s="102" t="s">
        <v>30</v>
      </c>
      <c r="B42" s="103" t="str">
        <f>+G32</f>
        <v>J. Rossi</v>
      </c>
      <c r="C42" s="104" t="s">
        <v>8</v>
      </c>
      <c r="D42" s="105" t="str">
        <f>+G37</f>
        <v>M. Kantola</v>
      </c>
      <c r="E42" s="106" t="s">
        <v>195</v>
      </c>
      <c r="F42" s="106" t="s">
        <v>209</v>
      </c>
      <c r="G42" s="106" t="s">
        <v>204</v>
      </c>
      <c r="H42" s="106" t="s">
        <v>231</v>
      </c>
      <c r="I42" s="106"/>
      <c r="J42" s="120" t="str">
        <f t="shared" si="8"/>
        <v>1-0</v>
      </c>
      <c r="K42" s="121"/>
      <c r="L42" s="85">
        <f t="shared" si="9"/>
        <v>0.1</v>
      </c>
      <c r="M42" s="77">
        <f t="shared" si="10"/>
        <v>1</v>
      </c>
      <c r="N42" s="77">
        <f t="shared" si="11"/>
        <v>1</v>
      </c>
      <c r="O42" s="77">
        <f t="shared" si="12"/>
        <v>1</v>
      </c>
      <c r="P42" s="77">
        <f t="shared" si="13"/>
        <v>0.01</v>
      </c>
      <c r="Q42" s="86" t="str">
        <f t="shared" si="14"/>
        <v>3-1</v>
      </c>
      <c r="R42" s="79" t="str">
        <f t="shared" si="15"/>
        <v>1-0</v>
      </c>
      <c r="S42" s="60"/>
      <c r="T42" s="60"/>
    </row>
    <row r="43" spans="1:20" ht="15">
      <c r="A43" s="80" t="s">
        <v>31</v>
      </c>
      <c r="B43" s="81" t="str">
        <f>+G31</f>
        <v>M. Tuomola</v>
      </c>
      <c r="C43" s="82" t="s">
        <v>8</v>
      </c>
      <c r="D43" s="83" t="str">
        <f>+G35</f>
        <v>J. Flemming</v>
      </c>
      <c r="E43" s="84" t="s">
        <v>164</v>
      </c>
      <c r="F43" s="84" t="s">
        <v>183</v>
      </c>
      <c r="G43" s="84" t="s">
        <v>188</v>
      </c>
      <c r="H43" s="84" t="s">
        <v>209</v>
      </c>
      <c r="I43" s="84"/>
      <c r="J43" s="127" t="str">
        <f t="shared" si="8"/>
        <v>1-0</v>
      </c>
      <c r="K43" s="128"/>
      <c r="L43" s="85">
        <f t="shared" si="9"/>
        <v>1</v>
      </c>
      <c r="M43" s="77">
        <f t="shared" si="10"/>
        <v>0.1</v>
      </c>
      <c r="N43" s="77">
        <f t="shared" si="11"/>
        <v>1</v>
      </c>
      <c r="O43" s="77">
        <f t="shared" si="12"/>
        <v>1</v>
      </c>
      <c r="P43" s="77">
        <f t="shared" si="13"/>
        <v>0.01</v>
      </c>
      <c r="Q43" s="86" t="str">
        <f t="shared" si="14"/>
        <v>3-1</v>
      </c>
      <c r="R43" s="79" t="str">
        <f t="shared" si="15"/>
        <v>1-0</v>
      </c>
      <c r="S43" s="60"/>
      <c r="T43" s="60"/>
    </row>
    <row r="44" spans="1:20" ht="15">
      <c r="A44" s="102" t="s">
        <v>32</v>
      </c>
      <c r="B44" s="103" t="str">
        <f>+G30</f>
        <v>A. Jokinen</v>
      </c>
      <c r="C44" s="104" t="s">
        <v>8</v>
      </c>
      <c r="D44" s="105" t="str">
        <f>+G37</f>
        <v>M. Kantola</v>
      </c>
      <c r="E44" s="106" t="s">
        <v>185</v>
      </c>
      <c r="F44" s="106" t="s">
        <v>157</v>
      </c>
      <c r="G44" s="106" t="s">
        <v>185</v>
      </c>
      <c r="H44" s="106" t="s">
        <v>182</v>
      </c>
      <c r="I44" s="106" t="s">
        <v>163</v>
      </c>
      <c r="J44" s="120" t="str">
        <f t="shared" si="8"/>
        <v>0-1</v>
      </c>
      <c r="K44" s="121"/>
      <c r="L44" s="85">
        <f t="shared" si="9"/>
        <v>0.1</v>
      </c>
      <c r="M44" s="77">
        <f t="shared" si="10"/>
        <v>1</v>
      </c>
      <c r="N44" s="77">
        <f t="shared" si="11"/>
        <v>0.1</v>
      </c>
      <c r="O44" s="77">
        <f t="shared" si="12"/>
        <v>1</v>
      </c>
      <c r="P44" s="77">
        <f t="shared" si="13"/>
        <v>0.1</v>
      </c>
      <c r="Q44" s="86" t="str">
        <f t="shared" si="14"/>
        <v>2-3</v>
      </c>
      <c r="R44" s="79" t="str">
        <f t="shared" si="15"/>
        <v>0-1</v>
      </c>
      <c r="S44" s="60"/>
      <c r="T44" s="60"/>
    </row>
    <row r="45" spans="1:20" ht="15">
      <c r="A45" s="80" t="s">
        <v>33</v>
      </c>
      <c r="B45" s="81" t="str">
        <f>+G32</f>
        <v>J. Rossi</v>
      </c>
      <c r="C45" s="82" t="s">
        <v>8</v>
      </c>
      <c r="D45" s="83" t="str">
        <f>+G36</f>
        <v>M. Nyyssönen</v>
      </c>
      <c r="E45" s="84" t="s">
        <v>205</v>
      </c>
      <c r="F45" s="84" t="s">
        <v>157</v>
      </c>
      <c r="G45" s="84" t="s">
        <v>162</v>
      </c>
      <c r="H45" s="84" t="s">
        <v>165</v>
      </c>
      <c r="I45" s="84" t="s">
        <v>186</v>
      </c>
      <c r="J45" s="127" t="str">
        <f t="shared" si="8"/>
        <v>1-0</v>
      </c>
      <c r="K45" s="128"/>
      <c r="L45" s="85">
        <f t="shared" si="9"/>
        <v>0.1</v>
      </c>
      <c r="M45" s="77">
        <f t="shared" si="10"/>
        <v>1</v>
      </c>
      <c r="N45" s="77">
        <f t="shared" si="11"/>
        <v>1</v>
      </c>
      <c r="O45" s="77">
        <f t="shared" si="12"/>
        <v>0.1</v>
      </c>
      <c r="P45" s="77">
        <f t="shared" si="13"/>
        <v>1</v>
      </c>
      <c r="Q45" s="86" t="str">
        <f t="shared" si="14"/>
        <v>3-2</v>
      </c>
      <c r="R45" s="79" t="str">
        <f t="shared" si="15"/>
        <v>1-0</v>
      </c>
      <c r="S45" s="60"/>
      <c r="T45" s="60"/>
    </row>
    <row r="46" spans="1:20" ht="15">
      <c r="A46" s="102" t="s">
        <v>34</v>
      </c>
      <c r="B46" s="107"/>
      <c r="C46" s="108" t="s">
        <v>8</v>
      </c>
      <c r="D46" s="109"/>
      <c r="E46" s="106"/>
      <c r="F46" s="106"/>
      <c r="G46" s="106"/>
      <c r="H46" s="106"/>
      <c r="I46" s="106"/>
      <c r="J46" s="120" t="str">
        <f t="shared" si="8"/>
        <v>0-0</v>
      </c>
      <c r="K46" s="121"/>
      <c r="L46" s="85">
        <f t="shared" si="9"/>
        <v>0</v>
      </c>
      <c r="M46" s="77">
        <f t="shared" si="10"/>
        <v>0</v>
      </c>
      <c r="N46" s="77">
        <f t="shared" si="11"/>
        <v>0</v>
      </c>
      <c r="O46" s="77">
        <f t="shared" si="12"/>
        <v>0.01</v>
      </c>
      <c r="P46" s="77">
        <f t="shared" si="13"/>
        <v>0.01</v>
      </c>
      <c r="Q46" s="86" t="str">
        <f t="shared" si="14"/>
        <v>0-0</v>
      </c>
      <c r="R46" s="79" t="str">
        <f t="shared" si="15"/>
        <v>0-0</v>
      </c>
      <c r="S46" s="60"/>
      <c r="T46" s="60"/>
    </row>
    <row r="47" spans="1:20" ht="15">
      <c r="A47" s="80" t="s">
        <v>35</v>
      </c>
      <c r="B47" s="81" t="str">
        <f>+G31</f>
        <v>M. Tuomola</v>
      </c>
      <c r="C47" s="82" t="s">
        <v>8</v>
      </c>
      <c r="D47" s="83" t="str">
        <f>+G37</f>
        <v>M. Kantola</v>
      </c>
      <c r="E47" s="84" t="s">
        <v>186</v>
      </c>
      <c r="F47" s="84" t="s">
        <v>195</v>
      </c>
      <c r="G47" s="84" t="s">
        <v>157</v>
      </c>
      <c r="H47" s="84" t="s">
        <v>162</v>
      </c>
      <c r="I47" s="84"/>
      <c r="J47" s="127" t="str">
        <f t="shared" si="8"/>
        <v>1-0</v>
      </c>
      <c r="K47" s="128"/>
      <c r="L47" s="85">
        <f t="shared" si="9"/>
        <v>1</v>
      </c>
      <c r="M47" s="77">
        <f t="shared" si="10"/>
        <v>0.1</v>
      </c>
      <c r="N47" s="77">
        <f t="shared" si="11"/>
        <v>1</v>
      </c>
      <c r="O47" s="77">
        <f t="shared" si="12"/>
        <v>1</v>
      </c>
      <c r="P47" s="77">
        <f t="shared" si="13"/>
        <v>0.01</v>
      </c>
      <c r="Q47" s="86" t="str">
        <f t="shared" si="14"/>
        <v>3-1</v>
      </c>
      <c r="R47" s="79" t="str">
        <f t="shared" si="15"/>
        <v>1-0</v>
      </c>
      <c r="S47" s="60"/>
      <c r="T47" s="60"/>
    </row>
    <row r="48" spans="1:20" ht="15">
      <c r="A48" s="102" t="s">
        <v>36</v>
      </c>
      <c r="B48" s="103" t="str">
        <f>+G32</f>
        <v>J. Rossi</v>
      </c>
      <c r="C48" s="104" t="s">
        <v>8</v>
      </c>
      <c r="D48" s="105" t="str">
        <f>+G35</f>
        <v>J. Flemming</v>
      </c>
      <c r="E48" s="106"/>
      <c r="F48" s="106"/>
      <c r="G48" s="106"/>
      <c r="H48" s="106"/>
      <c r="I48" s="106"/>
      <c r="J48" s="120" t="str">
        <f t="shared" si="8"/>
        <v>0-0</v>
      </c>
      <c r="K48" s="121"/>
      <c r="L48" s="85">
        <f t="shared" si="9"/>
        <v>0</v>
      </c>
      <c r="M48" s="77">
        <f t="shared" si="10"/>
        <v>0</v>
      </c>
      <c r="N48" s="77">
        <f t="shared" si="11"/>
        <v>0</v>
      </c>
      <c r="O48" s="77">
        <f t="shared" si="12"/>
        <v>0.01</v>
      </c>
      <c r="P48" s="77">
        <f t="shared" si="13"/>
        <v>0.01</v>
      </c>
      <c r="Q48" s="86" t="str">
        <f t="shared" si="14"/>
        <v>0-0</v>
      </c>
      <c r="R48" s="79" t="str">
        <f t="shared" si="15"/>
        <v>0-0</v>
      </c>
      <c r="S48" s="60"/>
      <c r="T48" s="60"/>
    </row>
    <row r="49" spans="1:20" ht="15.75" thickBot="1">
      <c r="A49" s="87" t="s">
        <v>37</v>
      </c>
      <c r="B49" s="88" t="str">
        <f>+G30</f>
        <v>A. Jokinen</v>
      </c>
      <c r="C49" s="89" t="s">
        <v>8</v>
      </c>
      <c r="D49" s="90" t="str">
        <f>+G36</f>
        <v>M. Nyyssönen</v>
      </c>
      <c r="E49" s="91"/>
      <c r="F49" s="91"/>
      <c r="G49" s="91"/>
      <c r="H49" s="91"/>
      <c r="I49" s="91"/>
      <c r="J49" s="122" t="str">
        <f t="shared" si="8"/>
        <v>0-0</v>
      </c>
      <c r="K49" s="123"/>
      <c r="L49" s="85">
        <f t="shared" si="9"/>
        <v>0</v>
      </c>
      <c r="M49" s="77">
        <f t="shared" si="10"/>
        <v>0</v>
      </c>
      <c r="N49" s="77">
        <f t="shared" si="11"/>
        <v>0</v>
      </c>
      <c r="O49" s="77">
        <f t="shared" si="12"/>
        <v>0.01</v>
      </c>
      <c r="P49" s="77">
        <f t="shared" si="13"/>
        <v>0.01</v>
      </c>
      <c r="Q49" s="86" t="str">
        <f t="shared" si="14"/>
        <v>0-0</v>
      </c>
      <c r="R49" s="79" t="str">
        <f t="shared" si="15"/>
        <v>0-0</v>
      </c>
      <c r="S49" s="60"/>
      <c r="T49" s="60"/>
    </row>
    <row r="50" spans="4:20" ht="16.5" thickBot="1">
      <c r="D50" s="68"/>
      <c r="H50" s="55" t="s">
        <v>38</v>
      </c>
      <c r="J50" s="124" t="str">
        <f>+CONCATENATE(LEFT(J40)+LEFT(J41)+LEFT(J42)+LEFT(J43)+LEFT(J44)+LEFT(J45)+LEFT(J46)+LEFT(J47)+LEFT(J48)+LEFT(J49),"-",RIGHT(J40)+RIGHT(J41)+RIGHT(J42)+RIGHT(J43)+RIGHT(J44)+RIGHT(J45)+RIGHT(J46)+RIGHT(J47)+RIGHT(J48)+RIGHT(J49))</f>
        <v>5-2</v>
      </c>
      <c r="K50" s="125"/>
      <c r="L50" s="60"/>
      <c r="M50" s="60"/>
      <c r="N50" s="60"/>
      <c r="O50" s="60"/>
      <c r="P50" s="60"/>
      <c r="Q50" s="60"/>
      <c r="R50" s="92" t="str">
        <f>+CONCATENATE(LEFT(R40)+LEFT(R41)+LEFT(R42)+LEFT(R43)+LEFT(R44)+LEFT(R45)+LEFT(R46)+LEFT(R47)+LEFT(R48)+LEFT(R49),"-")</f>
        <v>5-</v>
      </c>
      <c r="S50" s="60"/>
      <c r="T50" s="60"/>
    </row>
    <row r="51" spans="4:20" ht="10.5" customHeight="1">
      <c r="D51" s="68"/>
      <c r="L51" s="60"/>
      <c r="M51" s="60"/>
      <c r="N51" s="60"/>
      <c r="O51" s="60"/>
      <c r="P51" s="60"/>
      <c r="Q51" s="60"/>
      <c r="R51" s="93"/>
      <c r="S51" s="60"/>
      <c r="T51" s="60"/>
    </row>
    <row r="52" spans="1:11" ht="15">
      <c r="A52" s="56" t="s">
        <v>39</v>
      </c>
      <c r="B52" s="56"/>
      <c r="C52" s="56"/>
      <c r="D52" s="56" t="s">
        <v>40</v>
      </c>
      <c r="E52" s="56"/>
      <c r="F52" s="56"/>
      <c r="G52" s="56" t="s">
        <v>41</v>
      </c>
      <c r="H52" s="56"/>
      <c r="I52" s="56"/>
      <c r="J52" s="56"/>
      <c r="K52" s="56"/>
    </row>
    <row r="53" spans="1:11" ht="18" customHeight="1">
      <c r="A53" s="126"/>
      <c r="B53" s="126"/>
      <c r="C53" s="56"/>
      <c r="D53" s="126"/>
      <c r="E53" s="126"/>
      <c r="F53" s="56"/>
      <c r="G53" s="126"/>
      <c r="H53" s="126"/>
      <c r="I53" s="126"/>
      <c r="J53" s="126"/>
      <c r="K53" s="56"/>
    </row>
    <row r="55" spans="1:11" ht="18">
      <c r="A55" s="148" t="s">
        <v>10</v>
      </c>
      <c r="B55" s="115"/>
      <c r="C55" s="55"/>
      <c r="D55" s="56"/>
      <c r="E55" s="56"/>
      <c r="F55" s="56"/>
      <c r="G55" s="56"/>
      <c r="H55" s="56"/>
      <c r="I55" s="56"/>
      <c r="J55" s="56"/>
      <c r="K55" s="56"/>
    </row>
    <row r="56" spans="5:11" ht="15">
      <c r="E56" s="56"/>
      <c r="F56" s="58" t="s">
        <v>11</v>
      </c>
      <c r="G56" s="56"/>
      <c r="I56" s="56"/>
      <c r="J56" s="59" t="s">
        <v>12</v>
      </c>
      <c r="K56" s="59" t="s">
        <v>13</v>
      </c>
    </row>
    <row r="57" spans="1:13" ht="15">
      <c r="A57" s="126" t="s">
        <v>14</v>
      </c>
      <c r="B57" s="149"/>
      <c r="C57" s="150">
        <f ca="1">TODAY()</f>
        <v>39033</v>
      </c>
      <c r="D57" s="151"/>
      <c r="E57" s="56"/>
      <c r="F57" s="94" t="s">
        <v>15</v>
      </c>
      <c r="G57" s="131" t="s">
        <v>190</v>
      </c>
      <c r="H57" s="132"/>
      <c r="I57" s="133"/>
      <c r="J57" s="95">
        <f>IF(VALUE(LEFT(J67))=1,1,0)+IF(VALUE(LEFT(J71))=1,1,0)+IF(VALUE(LEFT(J76))=1,1,0)</f>
        <v>0</v>
      </c>
      <c r="K57" s="95">
        <f>IF(VALUE(RIGHT(J67))=1,1,0)+IF(VALUE(RIGHT(J71))=1,1,0)+IF(VALUE(RIGHT(J76))=1,1,0)</f>
        <v>2</v>
      </c>
      <c r="M57" s="60"/>
    </row>
    <row r="58" spans="3:11" ht="15">
      <c r="C58" s="56"/>
      <c r="D58" s="56"/>
      <c r="E58" s="56"/>
      <c r="F58" s="61" t="s">
        <v>16</v>
      </c>
      <c r="G58" s="134" t="s">
        <v>189</v>
      </c>
      <c r="H58" s="135"/>
      <c r="I58" s="136"/>
      <c r="J58" s="62">
        <f>IF(VALUE(LEFT(J68))=1,1,0)+IF(VALUE(LEFT(J70))=1,1,0)+IF(VALUE(LEFT(J74))=1,1,0)</f>
        <v>3</v>
      </c>
      <c r="K58" s="62">
        <f>IF(VALUE(RIGHT(J68))=1,1,0)+IF(VALUE(RIGHT(J70))=1,1,0)+IF(VALUE(RIGHT(J74))=1,1,0)</f>
        <v>0</v>
      </c>
    </row>
    <row r="59" spans="1:11" ht="15">
      <c r="A59" s="126" t="s">
        <v>17</v>
      </c>
      <c r="B59" s="126"/>
      <c r="C59" s="146" t="s">
        <v>47</v>
      </c>
      <c r="D59" s="147"/>
      <c r="E59" s="115"/>
      <c r="F59" s="96" t="s">
        <v>18</v>
      </c>
      <c r="G59" s="137" t="s">
        <v>191</v>
      </c>
      <c r="H59" s="138"/>
      <c r="I59" s="139"/>
      <c r="J59" s="95">
        <f>IF(VALUE(LEFT(J69))=1,1,0)+IF(VALUE(LEFT(J72))=1,1,0)+IF(VALUE(LEFT(J75))=1,1,0)</f>
        <v>2</v>
      </c>
      <c r="K59" s="95">
        <f>IF(VALUE(RIGHT(J69))=1,1,0)+IF(VALUE(RIGHT(J72))=1,1,0)+IF(VALUE(RIGHT(J75))=1,1,0)</f>
        <v>0</v>
      </c>
    </row>
    <row r="60" spans="3:11" ht="15">
      <c r="C60" s="63"/>
      <c r="D60" s="63"/>
      <c r="F60" s="56"/>
      <c r="G60" s="56"/>
      <c r="I60" s="56"/>
      <c r="J60" s="64"/>
      <c r="K60" s="64"/>
    </row>
    <row r="61" spans="1:11" ht="15.75">
      <c r="A61" s="142" t="s">
        <v>11</v>
      </c>
      <c r="B61" s="115"/>
      <c r="C61" s="65" t="s">
        <v>8</v>
      </c>
      <c r="D61" s="55" t="s">
        <v>19</v>
      </c>
      <c r="F61" s="66" t="s">
        <v>19</v>
      </c>
      <c r="G61" s="56"/>
      <c r="I61" s="56"/>
      <c r="J61" s="67" t="s">
        <v>12</v>
      </c>
      <c r="K61" s="67" t="s">
        <v>13</v>
      </c>
    </row>
    <row r="62" spans="1:11" ht="15">
      <c r="A62" s="142" t="s">
        <v>85</v>
      </c>
      <c r="B62" s="143"/>
      <c r="C62" s="145" t="s">
        <v>8</v>
      </c>
      <c r="D62" s="142" t="s">
        <v>63</v>
      </c>
      <c r="E62" s="56"/>
      <c r="F62" s="94" t="s">
        <v>20</v>
      </c>
      <c r="G62" s="131" t="s">
        <v>211</v>
      </c>
      <c r="H62" s="132"/>
      <c r="I62" s="133"/>
      <c r="J62" s="95">
        <f>IF(VALUE(RIGHT(J67))=1,1,0)+IF(VALUE(RIGHT(J70))=1,1,0)+IF(VALUE(RIGHT(J75))=1,1,0)</f>
        <v>1</v>
      </c>
      <c r="K62" s="95">
        <f>IF(VALUE(LEFT(J67))=1,1,0)+IF(VALUE(LEFT(J70))=1,1,0)+IF(VALUE(LEFT(J75))=1,1,0)</f>
        <v>1</v>
      </c>
    </row>
    <row r="63" spans="1:11" ht="15">
      <c r="A63" s="144"/>
      <c r="B63" s="144"/>
      <c r="C63" s="115"/>
      <c r="D63" s="144"/>
      <c r="E63" s="56"/>
      <c r="F63" s="61" t="s">
        <v>21</v>
      </c>
      <c r="G63" s="134" t="s">
        <v>212</v>
      </c>
      <c r="H63" s="135"/>
      <c r="I63" s="136"/>
      <c r="J63" s="62">
        <f>IF(VALUE(RIGHT(J68))=1,1,0)+IF(VALUE(RIGHT(J72))=1,1,0)+IF(VALUE(RIGHT(J76))=1,1,0)</f>
        <v>0</v>
      </c>
      <c r="K63" s="62">
        <f>IF(VALUE(LEFT(J68))=1,1,0)+IF(VALUE(LEFT(J72))=1,1,0)+IF(VALUE(LEFT(J76))=1,1,0)</f>
        <v>2</v>
      </c>
    </row>
    <row r="64" spans="2:19" ht="15">
      <c r="B64" s="56"/>
      <c r="C64" s="56"/>
      <c r="D64" s="56"/>
      <c r="E64" s="56"/>
      <c r="F64" s="96" t="s">
        <v>22</v>
      </c>
      <c r="G64" s="137" t="s">
        <v>266</v>
      </c>
      <c r="H64" s="138"/>
      <c r="I64" s="139"/>
      <c r="J64" s="95">
        <f>IF(VALUE(RIGHT(J69))=1,1,0)+IF(VALUE(RIGHT(J71))=1,1,0)+IF(VALUE(RIGHT(J74))=1,1,0)</f>
        <v>1</v>
      </c>
      <c r="K64" s="95">
        <f>IF(VALUE(LEFT(J69))=1,1,0)+IF(VALUE(LEFT(J71))=1,1,0)+IF(VALUE(LEFT(J74))=1,1,0)</f>
        <v>2</v>
      </c>
      <c r="Q64" s="60"/>
      <c r="R64" s="60"/>
      <c r="S64" s="60"/>
    </row>
    <row r="65" spans="2:20" ht="16.5" thickBot="1">
      <c r="B65" s="55"/>
      <c r="C65" s="55"/>
      <c r="D65" s="55"/>
      <c r="E65" s="55"/>
      <c r="F65" s="56"/>
      <c r="G65" s="56"/>
      <c r="H65" s="56"/>
      <c r="I65" s="56"/>
      <c r="J65" s="56"/>
      <c r="K65" s="56"/>
      <c r="M65" s="68"/>
      <c r="N65" s="68"/>
      <c r="O65" s="60"/>
      <c r="Q65" s="60"/>
      <c r="R65" s="60"/>
      <c r="S65" s="60"/>
      <c r="T65" s="60"/>
    </row>
    <row r="66" spans="2:20" ht="15.75" thickBot="1">
      <c r="B66" s="56"/>
      <c r="C66" s="56"/>
      <c r="D66" s="56"/>
      <c r="E66" s="69" t="s">
        <v>23</v>
      </c>
      <c r="F66" s="70" t="s">
        <v>24</v>
      </c>
      <c r="G66" s="70" t="s">
        <v>25</v>
      </c>
      <c r="H66" s="70" t="s">
        <v>26</v>
      </c>
      <c r="I66" s="70" t="s">
        <v>27</v>
      </c>
      <c r="J66" s="140" t="s">
        <v>9</v>
      </c>
      <c r="K66" s="141"/>
      <c r="L66" s="71"/>
      <c r="M66" s="72"/>
      <c r="N66" s="72"/>
      <c r="O66" s="73"/>
      <c r="P66" s="71"/>
      <c r="Q66" s="73"/>
      <c r="R66" s="74" t="s">
        <v>9</v>
      </c>
      <c r="S66" s="60"/>
      <c r="T66" s="60"/>
    </row>
    <row r="67" spans="1:20" ht="15">
      <c r="A67" s="97" t="s">
        <v>28</v>
      </c>
      <c r="B67" s="98" t="str">
        <f>+G57</f>
        <v>M. Karjalainen</v>
      </c>
      <c r="C67" s="99" t="s">
        <v>8</v>
      </c>
      <c r="D67" s="100" t="str">
        <f>+G62</f>
        <v>M. Tuomola</v>
      </c>
      <c r="E67" s="101" t="s">
        <v>194</v>
      </c>
      <c r="F67" s="101" t="s">
        <v>182</v>
      </c>
      <c r="G67" s="101" t="s">
        <v>163</v>
      </c>
      <c r="H67" s="101" t="s">
        <v>185</v>
      </c>
      <c r="I67" s="101"/>
      <c r="J67" s="129" t="str">
        <f aca="true" t="shared" si="16" ref="J67:J76">+IF(VALUE(LEFT(Q67))&gt;VALUE(RIGHT(Q67)),"1-0",IF(VALUE(LEFT(Q67))&lt;VALUE(RIGHT(Q67)),"0-1","0-0"))</f>
        <v>0-1</v>
      </c>
      <c r="K67" s="130"/>
      <c r="L67" s="75">
        <f aca="true" t="shared" si="17" ref="L67:L76">IF(ISTEXT(E67),IF(VALUE(SUBSTITUTE(LEFT(E67,2),"-",",0"))&gt;VALUE(SUBSTITUTE(RIGHT(E67,2),"-","")),1,0.1),0)</f>
        <v>0.1</v>
      </c>
      <c r="M67" s="76">
        <f aca="true" t="shared" si="18" ref="M67:M76">IF(ISTEXT(F67),IF(VALUE(SUBSTITUTE(LEFT(F67,2),"-",",0"))&gt;VALUE(SUBSTITUTE(RIGHT(F67,2),"-","")),1,0.1),0)</f>
        <v>1</v>
      </c>
      <c r="N67" s="76">
        <f aca="true" t="shared" si="19" ref="N67:N76">IF(ISTEXT(G67),IF(VALUE(SUBSTITUTE(LEFT(G67,2),"-",",0"))&gt;VALUE(SUBSTITUTE(RIGHT(G67,2),"-","")),1,0.1),0)</f>
        <v>0.1</v>
      </c>
      <c r="O67" s="77">
        <f aca="true" t="shared" si="20" ref="O67:O76">IF(ISTEXT(H67),IF(VALUE(SUBSTITUTE(LEFT(H67,2),"-",",0"))&gt;VALUE(SUBSTITUTE(RIGHT(H67,2),"-","")),1,0.1),0.01)</f>
        <v>0.1</v>
      </c>
      <c r="P67" s="77">
        <f aca="true" t="shared" si="21" ref="P67:P76">IF(ISTEXT(I67),IF(VALUE(SUBSTITUTE(LEFT(I67,2),"-",",0"))&gt;VALUE(SUBSTITUTE(RIGHT(I67,2),"-","")),1,0.1),0.01)</f>
        <v>0.01</v>
      </c>
      <c r="Q67" s="78" t="str">
        <f aca="true" t="shared" si="22" ref="Q67:Q76">LEFT(REPLACE(SUM(L67:P67),2,1,"-"),3)</f>
        <v>1-3</v>
      </c>
      <c r="R67" s="79" t="str">
        <f aca="true" t="shared" si="23" ref="R67:R76">+IF(VALUE(LEFT(Q67))&gt;VALUE(RIGHT(Q67)),"1-0",IF(VALUE(LEFT(Q67))&lt;VALUE(RIGHT(Q67)),"0-1","0-0"))</f>
        <v>0-1</v>
      </c>
      <c r="S67" s="60"/>
      <c r="T67" s="60"/>
    </row>
    <row r="68" spans="1:20" ht="15">
      <c r="A68" s="80" t="s">
        <v>29</v>
      </c>
      <c r="B68" s="81" t="str">
        <f>+G58</f>
        <v>A. Kontala</v>
      </c>
      <c r="C68" s="82" t="s">
        <v>8</v>
      </c>
      <c r="D68" s="83" t="str">
        <f>+G63</f>
        <v>J. Rossi</v>
      </c>
      <c r="E68" s="84" t="s">
        <v>188</v>
      </c>
      <c r="F68" s="84" t="s">
        <v>164</v>
      </c>
      <c r="G68" s="84" t="s">
        <v>157</v>
      </c>
      <c r="H68" s="84"/>
      <c r="I68" s="84"/>
      <c r="J68" s="127" t="str">
        <f t="shared" si="16"/>
        <v>1-0</v>
      </c>
      <c r="K68" s="128"/>
      <c r="L68" s="85">
        <f t="shared" si="17"/>
        <v>1</v>
      </c>
      <c r="M68" s="77">
        <f t="shared" si="18"/>
        <v>1</v>
      </c>
      <c r="N68" s="77">
        <f t="shared" si="19"/>
        <v>1</v>
      </c>
      <c r="O68" s="77">
        <f t="shared" si="20"/>
        <v>0.01</v>
      </c>
      <c r="P68" s="77">
        <f t="shared" si="21"/>
        <v>0.01</v>
      </c>
      <c r="Q68" s="86" t="str">
        <f t="shared" si="22"/>
        <v>3-0</v>
      </c>
      <c r="R68" s="79" t="str">
        <f t="shared" si="23"/>
        <v>1-0</v>
      </c>
      <c r="S68" s="60"/>
      <c r="T68" s="60"/>
    </row>
    <row r="69" spans="1:20" ht="15">
      <c r="A69" s="102" t="s">
        <v>30</v>
      </c>
      <c r="B69" s="103" t="str">
        <f>+G59</f>
        <v>J. Poutanen</v>
      </c>
      <c r="C69" s="104" t="s">
        <v>8</v>
      </c>
      <c r="D69" s="105" t="str">
        <f>+G64</f>
        <v>A. Jokinen</v>
      </c>
      <c r="E69" s="106" t="s">
        <v>188</v>
      </c>
      <c r="F69" s="106" t="s">
        <v>194</v>
      </c>
      <c r="G69" s="106" t="s">
        <v>310</v>
      </c>
      <c r="H69" s="106" t="s">
        <v>187</v>
      </c>
      <c r="I69" s="106" t="s">
        <v>159</v>
      </c>
      <c r="J69" s="120" t="str">
        <f t="shared" si="16"/>
        <v>1-0</v>
      </c>
      <c r="K69" s="121"/>
      <c r="L69" s="85">
        <f t="shared" si="17"/>
        <v>1</v>
      </c>
      <c r="M69" s="77">
        <f t="shared" si="18"/>
        <v>0.1</v>
      </c>
      <c r="N69" s="77">
        <f t="shared" si="19"/>
        <v>1</v>
      </c>
      <c r="O69" s="77">
        <f t="shared" si="20"/>
        <v>0.1</v>
      </c>
      <c r="P69" s="77">
        <f t="shared" si="21"/>
        <v>1</v>
      </c>
      <c r="Q69" s="86" t="str">
        <f t="shared" si="22"/>
        <v>3-2</v>
      </c>
      <c r="R69" s="79" t="str">
        <f t="shared" si="23"/>
        <v>1-0</v>
      </c>
      <c r="S69" s="60"/>
      <c r="T69" s="60"/>
    </row>
    <row r="70" spans="1:20" ht="15">
      <c r="A70" s="80" t="s">
        <v>31</v>
      </c>
      <c r="B70" s="81" t="str">
        <f>+G58</f>
        <v>A. Kontala</v>
      </c>
      <c r="C70" s="82" t="s">
        <v>8</v>
      </c>
      <c r="D70" s="83" t="str">
        <f>+G62</f>
        <v>M. Tuomola</v>
      </c>
      <c r="E70" s="84" t="s">
        <v>157</v>
      </c>
      <c r="F70" s="84" t="s">
        <v>194</v>
      </c>
      <c r="G70" s="84" t="s">
        <v>204</v>
      </c>
      <c r="H70" s="84" t="s">
        <v>204</v>
      </c>
      <c r="I70" s="84"/>
      <c r="J70" s="127" t="str">
        <f t="shared" si="16"/>
        <v>1-0</v>
      </c>
      <c r="K70" s="128"/>
      <c r="L70" s="85">
        <f t="shared" si="17"/>
        <v>1</v>
      </c>
      <c r="M70" s="77">
        <f t="shared" si="18"/>
        <v>0.1</v>
      </c>
      <c r="N70" s="77">
        <f t="shared" si="19"/>
        <v>1</v>
      </c>
      <c r="O70" s="77">
        <f t="shared" si="20"/>
        <v>1</v>
      </c>
      <c r="P70" s="77">
        <f t="shared" si="21"/>
        <v>0.01</v>
      </c>
      <c r="Q70" s="86" t="str">
        <f t="shared" si="22"/>
        <v>3-1</v>
      </c>
      <c r="R70" s="79" t="str">
        <f t="shared" si="23"/>
        <v>1-0</v>
      </c>
      <c r="S70" s="60"/>
      <c r="T70" s="60"/>
    </row>
    <row r="71" spans="1:20" ht="15">
      <c r="A71" s="102" t="s">
        <v>32</v>
      </c>
      <c r="B71" s="103" t="str">
        <f>+G57</f>
        <v>M. Karjalainen</v>
      </c>
      <c r="C71" s="104" t="s">
        <v>8</v>
      </c>
      <c r="D71" s="105" t="str">
        <f>+G64</f>
        <v>A. Jokinen</v>
      </c>
      <c r="E71" s="106" t="s">
        <v>188</v>
      </c>
      <c r="F71" s="106" t="s">
        <v>185</v>
      </c>
      <c r="G71" s="106" t="s">
        <v>216</v>
      </c>
      <c r="H71" s="106" t="s">
        <v>163</v>
      </c>
      <c r="I71" s="106" t="s">
        <v>194</v>
      </c>
      <c r="J71" s="120" t="str">
        <f t="shared" si="16"/>
        <v>0-1</v>
      </c>
      <c r="K71" s="121"/>
      <c r="L71" s="85">
        <f t="shared" si="17"/>
        <v>1</v>
      </c>
      <c r="M71" s="77">
        <f t="shared" si="18"/>
        <v>0.1</v>
      </c>
      <c r="N71" s="77">
        <f t="shared" si="19"/>
        <v>1</v>
      </c>
      <c r="O71" s="77">
        <f t="shared" si="20"/>
        <v>0.1</v>
      </c>
      <c r="P71" s="77">
        <f t="shared" si="21"/>
        <v>0.1</v>
      </c>
      <c r="Q71" s="86" t="str">
        <f t="shared" si="22"/>
        <v>2-3</v>
      </c>
      <c r="R71" s="79" t="str">
        <f t="shared" si="23"/>
        <v>0-1</v>
      </c>
      <c r="S71" s="60"/>
      <c r="T71" s="60"/>
    </row>
    <row r="72" spans="1:20" ht="15">
      <c r="A72" s="80" t="s">
        <v>33</v>
      </c>
      <c r="B72" s="81" t="str">
        <f>+G59</f>
        <v>J. Poutanen</v>
      </c>
      <c r="C72" s="82" t="s">
        <v>8</v>
      </c>
      <c r="D72" s="83" t="str">
        <f>+G63</f>
        <v>J. Rossi</v>
      </c>
      <c r="E72" s="84" t="s">
        <v>186</v>
      </c>
      <c r="F72" s="84" t="s">
        <v>184</v>
      </c>
      <c r="G72" s="84" t="s">
        <v>162</v>
      </c>
      <c r="H72" s="84" t="s">
        <v>158</v>
      </c>
      <c r="I72" s="84"/>
      <c r="J72" s="127" t="str">
        <f t="shared" si="16"/>
        <v>1-0</v>
      </c>
      <c r="K72" s="128"/>
      <c r="L72" s="85">
        <f t="shared" si="17"/>
        <v>1</v>
      </c>
      <c r="M72" s="77">
        <f t="shared" si="18"/>
        <v>0.1</v>
      </c>
      <c r="N72" s="77">
        <f t="shared" si="19"/>
        <v>1</v>
      </c>
      <c r="O72" s="77">
        <f t="shared" si="20"/>
        <v>1</v>
      </c>
      <c r="P72" s="77">
        <f t="shared" si="21"/>
        <v>0.01</v>
      </c>
      <c r="Q72" s="86" t="str">
        <f t="shared" si="22"/>
        <v>3-1</v>
      </c>
      <c r="R72" s="79" t="str">
        <f t="shared" si="23"/>
        <v>1-0</v>
      </c>
      <c r="S72" s="60"/>
      <c r="T72" s="60"/>
    </row>
    <row r="73" spans="1:20" ht="15">
      <c r="A73" s="102" t="s">
        <v>34</v>
      </c>
      <c r="B73" s="107"/>
      <c r="C73" s="108" t="s">
        <v>8</v>
      </c>
      <c r="D73" s="109"/>
      <c r="E73" s="106"/>
      <c r="F73" s="106"/>
      <c r="G73" s="106"/>
      <c r="H73" s="106"/>
      <c r="I73" s="106"/>
      <c r="J73" s="120" t="str">
        <f t="shared" si="16"/>
        <v>0-0</v>
      </c>
      <c r="K73" s="121"/>
      <c r="L73" s="85">
        <f t="shared" si="17"/>
        <v>0</v>
      </c>
      <c r="M73" s="77">
        <f t="shared" si="18"/>
        <v>0</v>
      </c>
      <c r="N73" s="77">
        <f t="shared" si="19"/>
        <v>0</v>
      </c>
      <c r="O73" s="77">
        <f t="shared" si="20"/>
        <v>0.01</v>
      </c>
      <c r="P73" s="77">
        <f t="shared" si="21"/>
        <v>0.01</v>
      </c>
      <c r="Q73" s="86" t="str">
        <f t="shared" si="22"/>
        <v>0-0</v>
      </c>
      <c r="R73" s="79" t="str">
        <f t="shared" si="23"/>
        <v>0-0</v>
      </c>
      <c r="S73" s="60"/>
      <c r="T73" s="60"/>
    </row>
    <row r="74" spans="1:20" ht="15">
      <c r="A74" s="80" t="s">
        <v>35</v>
      </c>
      <c r="B74" s="81" t="str">
        <f>+G58</f>
        <v>A. Kontala</v>
      </c>
      <c r="C74" s="82" t="s">
        <v>8</v>
      </c>
      <c r="D74" s="83" t="str">
        <f>+G64</f>
        <v>A. Jokinen</v>
      </c>
      <c r="E74" s="84" t="s">
        <v>182</v>
      </c>
      <c r="F74" s="84" t="s">
        <v>157</v>
      </c>
      <c r="G74" s="84" t="s">
        <v>166</v>
      </c>
      <c r="H74" s="84"/>
      <c r="I74" s="84"/>
      <c r="J74" s="127" t="str">
        <f t="shared" si="16"/>
        <v>1-0</v>
      </c>
      <c r="K74" s="128"/>
      <c r="L74" s="85">
        <f t="shared" si="17"/>
        <v>1</v>
      </c>
      <c r="M74" s="77">
        <f t="shared" si="18"/>
        <v>1</v>
      </c>
      <c r="N74" s="77">
        <f t="shared" si="19"/>
        <v>1</v>
      </c>
      <c r="O74" s="77">
        <f t="shared" si="20"/>
        <v>0.01</v>
      </c>
      <c r="P74" s="77">
        <f t="shared" si="21"/>
        <v>0.01</v>
      </c>
      <c r="Q74" s="86" t="str">
        <f t="shared" si="22"/>
        <v>3-0</v>
      </c>
      <c r="R74" s="79" t="str">
        <f t="shared" si="23"/>
        <v>1-0</v>
      </c>
      <c r="S74" s="60"/>
      <c r="T74" s="60"/>
    </row>
    <row r="75" spans="1:20" ht="15">
      <c r="A75" s="102" t="s">
        <v>36</v>
      </c>
      <c r="B75" s="103" t="str">
        <f>+G59</f>
        <v>J. Poutanen</v>
      </c>
      <c r="C75" s="104" t="s">
        <v>8</v>
      </c>
      <c r="D75" s="105" t="str">
        <f>+G62</f>
        <v>M. Tuomola</v>
      </c>
      <c r="E75" s="106"/>
      <c r="F75" s="106"/>
      <c r="G75" s="106"/>
      <c r="H75" s="106"/>
      <c r="I75" s="106"/>
      <c r="J75" s="120" t="str">
        <f t="shared" si="16"/>
        <v>0-0</v>
      </c>
      <c r="K75" s="121"/>
      <c r="L75" s="85">
        <f t="shared" si="17"/>
        <v>0</v>
      </c>
      <c r="M75" s="77">
        <f t="shared" si="18"/>
        <v>0</v>
      </c>
      <c r="N75" s="77">
        <f t="shared" si="19"/>
        <v>0</v>
      </c>
      <c r="O75" s="77">
        <f t="shared" si="20"/>
        <v>0.01</v>
      </c>
      <c r="P75" s="77">
        <f t="shared" si="21"/>
        <v>0.01</v>
      </c>
      <c r="Q75" s="86" t="str">
        <f t="shared" si="22"/>
        <v>0-0</v>
      </c>
      <c r="R75" s="79" t="str">
        <f t="shared" si="23"/>
        <v>0-0</v>
      </c>
      <c r="S75" s="60"/>
      <c r="T75" s="60"/>
    </row>
    <row r="76" spans="1:20" ht="15.75" thickBot="1">
      <c r="A76" s="87" t="s">
        <v>37</v>
      </c>
      <c r="B76" s="88" t="str">
        <f>+G57</f>
        <v>M. Karjalainen</v>
      </c>
      <c r="C76" s="89" t="s">
        <v>8</v>
      </c>
      <c r="D76" s="90" t="str">
        <f>+G63</f>
        <v>J. Rossi</v>
      </c>
      <c r="E76" s="91"/>
      <c r="F76" s="91"/>
      <c r="G76" s="91"/>
      <c r="H76" s="91"/>
      <c r="I76" s="91"/>
      <c r="J76" s="122" t="str">
        <f t="shared" si="16"/>
        <v>0-0</v>
      </c>
      <c r="K76" s="123"/>
      <c r="L76" s="85">
        <f t="shared" si="17"/>
        <v>0</v>
      </c>
      <c r="M76" s="77">
        <f t="shared" si="18"/>
        <v>0</v>
      </c>
      <c r="N76" s="77">
        <f t="shared" si="19"/>
        <v>0</v>
      </c>
      <c r="O76" s="77">
        <f t="shared" si="20"/>
        <v>0.01</v>
      </c>
      <c r="P76" s="77">
        <f t="shared" si="21"/>
        <v>0.01</v>
      </c>
      <c r="Q76" s="86" t="str">
        <f t="shared" si="22"/>
        <v>0-0</v>
      </c>
      <c r="R76" s="79" t="str">
        <f t="shared" si="23"/>
        <v>0-0</v>
      </c>
      <c r="S76" s="60"/>
      <c r="T76" s="60"/>
    </row>
    <row r="77" spans="4:20" ht="16.5" thickBot="1">
      <c r="D77" s="68"/>
      <c r="H77" s="55" t="s">
        <v>38</v>
      </c>
      <c r="J77" s="124" t="str">
        <f>+CONCATENATE(LEFT(J67)+LEFT(J68)+LEFT(J69)+LEFT(J70)+LEFT(J71)+LEFT(J72)+LEFT(J73)+LEFT(J74)+LEFT(J75)+LEFT(J76),"-",RIGHT(J67)+RIGHT(J68)+RIGHT(J69)+RIGHT(J70)+RIGHT(J71)+RIGHT(J72)+RIGHT(J73)+RIGHT(J74)+RIGHT(J75)+RIGHT(J76))</f>
        <v>5-2</v>
      </c>
      <c r="K77" s="125"/>
      <c r="L77" s="60"/>
      <c r="M77" s="60"/>
      <c r="N77" s="60"/>
      <c r="O77" s="60"/>
      <c r="P77" s="60"/>
      <c r="Q77" s="60"/>
      <c r="R77" s="92" t="str">
        <f>+CONCATENATE(LEFT(R67)+LEFT(R68)+LEFT(R69)+LEFT(R70)+LEFT(R71)+LEFT(R72)+LEFT(R73)+LEFT(R74)+LEFT(R75)+LEFT(R76),"-")</f>
        <v>5-</v>
      </c>
      <c r="S77" s="60"/>
      <c r="T77" s="60"/>
    </row>
    <row r="78" spans="4:20" ht="10.5" customHeight="1">
      <c r="D78" s="68"/>
      <c r="L78" s="60"/>
      <c r="M78" s="60"/>
      <c r="N78" s="60"/>
      <c r="O78" s="60"/>
      <c r="P78" s="60"/>
      <c r="Q78" s="60"/>
      <c r="R78" s="93"/>
      <c r="S78" s="60"/>
      <c r="T78" s="60"/>
    </row>
    <row r="79" spans="1:11" ht="15">
      <c r="A79" s="56" t="s">
        <v>39</v>
      </c>
      <c r="B79" s="56"/>
      <c r="C79" s="56"/>
      <c r="D79" s="56" t="s">
        <v>40</v>
      </c>
      <c r="E79" s="56"/>
      <c r="F79" s="56"/>
      <c r="G79" s="56" t="s">
        <v>41</v>
      </c>
      <c r="H79" s="56"/>
      <c r="I79" s="56"/>
      <c r="J79" s="56"/>
      <c r="K79" s="56"/>
    </row>
    <row r="80" spans="1:11" ht="18" customHeight="1">
      <c r="A80" s="126"/>
      <c r="B80" s="126"/>
      <c r="C80" s="56"/>
      <c r="D80" s="126"/>
      <c r="E80" s="126"/>
      <c r="F80" s="56"/>
      <c r="G80" s="126"/>
      <c r="H80" s="126"/>
      <c r="I80" s="126"/>
      <c r="J80" s="126"/>
      <c r="K80" s="56"/>
    </row>
  </sheetData>
  <mergeCells count="90">
    <mergeCell ref="J22:K22"/>
    <mergeCell ref="J23:K23"/>
    <mergeCell ref="J12:K12"/>
    <mergeCell ref="J13:K13"/>
    <mergeCell ref="J18:K18"/>
    <mergeCell ref="J19:K19"/>
    <mergeCell ref="J20:K20"/>
    <mergeCell ref="J21:K21"/>
    <mergeCell ref="J14:K14"/>
    <mergeCell ref="J15:K15"/>
    <mergeCell ref="C8:C9"/>
    <mergeCell ref="A3:B3"/>
    <mergeCell ref="J16:K16"/>
    <mergeCell ref="J17:K17"/>
    <mergeCell ref="G3:I3"/>
    <mergeCell ref="G4:I4"/>
    <mergeCell ref="G5:I5"/>
    <mergeCell ref="G8:I8"/>
    <mergeCell ref="G9:I9"/>
    <mergeCell ref="G10:I10"/>
    <mergeCell ref="A1:B1"/>
    <mergeCell ref="G26:J26"/>
    <mergeCell ref="D26:E26"/>
    <mergeCell ref="A26:B26"/>
    <mergeCell ref="A5:B5"/>
    <mergeCell ref="C5:E5"/>
    <mergeCell ref="A7:B7"/>
    <mergeCell ref="C3:D3"/>
    <mergeCell ref="A8:B9"/>
    <mergeCell ref="D8:D9"/>
    <mergeCell ref="A28:B28"/>
    <mergeCell ref="A30:B30"/>
    <mergeCell ref="C30:D30"/>
    <mergeCell ref="G30:I30"/>
    <mergeCell ref="G31:I31"/>
    <mergeCell ref="A32:B32"/>
    <mergeCell ref="C32:E32"/>
    <mergeCell ref="G32:I32"/>
    <mergeCell ref="A34:B34"/>
    <mergeCell ref="A35:B36"/>
    <mergeCell ref="C35:C36"/>
    <mergeCell ref="D35:D36"/>
    <mergeCell ref="G35:I35"/>
    <mergeCell ref="G36:I36"/>
    <mergeCell ref="G37:I37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A53:B53"/>
    <mergeCell ref="D53:E53"/>
    <mergeCell ref="G53:J53"/>
    <mergeCell ref="A55:B55"/>
    <mergeCell ref="A57:B57"/>
    <mergeCell ref="C57:D57"/>
    <mergeCell ref="G57:I57"/>
    <mergeCell ref="G58:I58"/>
    <mergeCell ref="A59:B59"/>
    <mergeCell ref="C59:E59"/>
    <mergeCell ref="G59:I59"/>
    <mergeCell ref="A61:B61"/>
    <mergeCell ref="A62:B63"/>
    <mergeCell ref="C62:C63"/>
    <mergeCell ref="D62:D63"/>
    <mergeCell ref="G62:I62"/>
    <mergeCell ref="G63:I63"/>
    <mergeCell ref="G64:I64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A80:B80"/>
    <mergeCell ref="D80:E80"/>
    <mergeCell ref="G80:J80"/>
  </mergeCells>
  <printOptions/>
  <pageMargins left="0.75" right="0.75" top="1" bottom="1" header="0.4921259845" footer="0.4921259845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8"/>
  <dimension ref="A1:T107"/>
  <sheetViews>
    <sheetView workbookViewId="0" topLeftCell="A1">
      <selection activeCell="A1" sqref="A1:B1"/>
    </sheetView>
  </sheetViews>
  <sheetFormatPr defaultColWidth="9.140625" defaultRowHeight="12.75"/>
  <cols>
    <col min="1" max="1" width="3.421875" style="57" customWidth="1"/>
    <col min="2" max="2" width="20.7109375" style="57" customWidth="1"/>
    <col min="3" max="3" width="2.00390625" style="57" customWidth="1"/>
    <col min="4" max="4" width="21.7109375" style="57" customWidth="1"/>
    <col min="5" max="9" width="7.140625" style="57" customWidth="1"/>
    <col min="10" max="11" width="3.7109375" style="57" customWidth="1"/>
    <col min="12" max="12" width="8.28125" style="57" hidden="1" customWidth="1"/>
    <col min="13" max="17" width="9.140625" style="57" hidden="1" customWidth="1"/>
    <col min="18" max="18" width="8.00390625" style="57" hidden="1" customWidth="1"/>
    <col min="19" max="16384" width="9.140625" style="57" customWidth="1"/>
  </cols>
  <sheetData>
    <row r="1" spans="1:11" ht="18">
      <c r="A1" s="148" t="s">
        <v>10</v>
      </c>
      <c r="B1" s="115"/>
      <c r="C1" s="55"/>
      <c r="D1" s="56"/>
      <c r="E1" s="56"/>
      <c r="F1" s="56"/>
      <c r="G1" s="56"/>
      <c r="H1" s="56"/>
      <c r="I1" s="56"/>
      <c r="J1" s="56"/>
      <c r="K1" s="56"/>
    </row>
    <row r="2" spans="5:11" ht="15">
      <c r="E2" s="56"/>
      <c r="F2" s="58" t="s">
        <v>11</v>
      </c>
      <c r="G2" s="56"/>
      <c r="I2" s="56"/>
      <c r="J2" s="59" t="s">
        <v>12</v>
      </c>
      <c r="K2" s="59" t="s">
        <v>13</v>
      </c>
    </row>
    <row r="3" spans="1:13" ht="15">
      <c r="A3" s="126" t="s">
        <v>14</v>
      </c>
      <c r="B3" s="149"/>
      <c r="C3" s="150">
        <f ca="1">TODAY()</f>
        <v>39033</v>
      </c>
      <c r="D3" s="151"/>
      <c r="E3" s="56"/>
      <c r="F3" s="94" t="s">
        <v>15</v>
      </c>
      <c r="G3" s="131" t="s">
        <v>260</v>
      </c>
      <c r="H3" s="132"/>
      <c r="I3" s="133"/>
      <c r="J3" s="95">
        <f>IF(VALUE(LEFT(J13))=1,1,0)+IF(VALUE(LEFT(J17))=1,1,0)+IF(VALUE(LEFT(J22))=1,1,0)</f>
        <v>0</v>
      </c>
      <c r="K3" s="95">
        <f>IF(VALUE(RIGHT(J13))=1,1,0)+IF(VALUE(RIGHT(J17))=1,1,0)+IF(VALUE(RIGHT(J22))=1,1,0)</f>
        <v>2</v>
      </c>
      <c r="M3" s="60"/>
    </row>
    <row r="4" spans="3:11" ht="15">
      <c r="C4" s="56"/>
      <c r="D4" s="56"/>
      <c r="E4" s="56"/>
      <c r="F4" s="61" t="s">
        <v>16</v>
      </c>
      <c r="G4" s="134" t="s">
        <v>261</v>
      </c>
      <c r="H4" s="135"/>
      <c r="I4" s="136"/>
      <c r="J4" s="62">
        <f>IF(VALUE(LEFT(J14))=1,1,0)+IF(VALUE(LEFT(J16))=1,1,0)+IF(VALUE(LEFT(J20))=1,1,0)</f>
        <v>2</v>
      </c>
      <c r="K4" s="62">
        <f>IF(VALUE(RIGHT(J14))=1,1,0)+IF(VALUE(RIGHT(J16))=1,1,0)+IF(VALUE(RIGHT(J20))=1,1,0)</f>
        <v>1</v>
      </c>
    </row>
    <row r="5" spans="1:11" ht="15">
      <c r="A5" s="126" t="s">
        <v>17</v>
      </c>
      <c r="B5" s="126"/>
      <c r="C5" s="146" t="s">
        <v>47</v>
      </c>
      <c r="D5" s="147"/>
      <c r="E5" s="115"/>
      <c r="F5" s="96" t="s">
        <v>18</v>
      </c>
      <c r="G5" s="137" t="s">
        <v>262</v>
      </c>
      <c r="H5" s="138"/>
      <c r="I5" s="139"/>
      <c r="J5" s="95">
        <f>IF(VALUE(LEFT(J15))=1,1,0)+IF(VALUE(LEFT(J18))=1,1,0)+IF(VALUE(LEFT(J21))=1,1,0)</f>
        <v>0</v>
      </c>
      <c r="K5" s="95">
        <f>IF(VALUE(RIGHT(J15))=1,1,0)+IF(VALUE(RIGHT(J18))=1,1,0)+IF(VALUE(RIGHT(J21))=1,1,0)</f>
        <v>2</v>
      </c>
    </row>
    <row r="6" spans="3:11" ht="15">
      <c r="C6" s="63"/>
      <c r="D6" s="63"/>
      <c r="F6" s="56"/>
      <c r="G6" s="56"/>
      <c r="I6" s="56"/>
      <c r="J6" s="64"/>
      <c r="K6" s="64"/>
    </row>
    <row r="7" spans="1:11" ht="15.75">
      <c r="A7" s="142" t="s">
        <v>11</v>
      </c>
      <c r="B7" s="115"/>
      <c r="C7" s="65" t="s">
        <v>8</v>
      </c>
      <c r="D7" s="55" t="s">
        <v>19</v>
      </c>
      <c r="F7" s="66" t="s">
        <v>19</v>
      </c>
      <c r="G7" s="56"/>
      <c r="I7" s="56"/>
      <c r="J7" s="67" t="s">
        <v>12</v>
      </c>
      <c r="K7" s="67" t="s">
        <v>13</v>
      </c>
    </row>
    <row r="8" spans="1:11" ht="15">
      <c r="A8" s="142" t="s">
        <v>57</v>
      </c>
      <c r="B8" s="143"/>
      <c r="C8" s="145" t="s">
        <v>8</v>
      </c>
      <c r="D8" s="142" t="s">
        <v>100</v>
      </c>
      <c r="E8" s="56"/>
      <c r="F8" s="94" t="s">
        <v>20</v>
      </c>
      <c r="G8" s="131" t="s">
        <v>233</v>
      </c>
      <c r="H8" s="132"/>
      <c r="I8" s="133"/>
      <c r="J8" s="95">
        <f>IF(VALUE(RIGHT(J13))=1,1,0)+IF(VALUE(RIGHT(J16))=1,1,0)+IF(VALUE(RIGHT(J21))=1,1,0)</f>
        <v>1</v>
      </c>
      <c r="K8" s="95">
        <f>IF(VALUE(LEFT(J13))=1,1,0)+IF(VALUE(LEFT(J16))=1,1,0)+IF(VALUE(LEFT(J21))=1,1,0)</f>
        <v>1</v>
      </c>
    </row>
    <row r="9" spans="1:11" ht="15">
      <c r="A9" s="144"/>
      <c r="B9" s="144"/>
      <c r="C9" s="115"/>
      <c r="D9" s="144"/>
      <c r="E9" s="56"/>
      <c r="F9" s="61" t="s">
        <v>21</v>
      </c>
      <c r="G9" s="134" t="s">
        <v>235</v>
      </c>
      <c r="H9" s="135"/>
      <c r="I9" s="136"/>
      <c r="J9" s="62">
        <f>IF(VALUE(RIGHT(J14))=1,1,0)+IF(VALUE(RIGHT(J18))=1,1,0)+IF(VALUE(RIGHT(J22))=1,1,0)</f>
        <v>1</v>
      </c>
      <c r="K9" s="62">
        <f>IF(VALUE(LEFT(J14))=1,1,0)+IF(VALUE(LEFT(J18))=1,1,0)+IF(VALUE(LEFT(J22))=1,1,0)</f>
        <v>1</v>
      </c>
    </row>
    <row r="10" spans="2:19" ht="15">
      <c r="B10" s="56"/>
      <c r="C10" s="56"/>
      <c r="D10" s="56"/>
      <c r="E10" s="56"/>
      <c r="F10" s="96" t="s">
        <v>22</v>
      </c>
      <c r="G10" s="137" t="s">
        <v>234</v>
      </c>
      <c r="H10" s="138"/>
      <c r="I10" s="139"/>
      <c r="J10" s="95">
        <f>IF(VALUE(RIGHT(J15))=1,1,0)+IF(VALUE(RIGHT(J17))=1,1,0)+IF(VALUE(RIGHT(J20))=1,1,0)</f>
        <v>3</v>
      </c>
      <c r="K10" s="95">
        <f>IF(VALUE(LEFT(J15))=1,1,0)+IF(VALUE(LEFT(J17))=1,1,0)+IF(VALUE(LEFT(J20))=1,1,0)</f>
        <v>0</v>
      </c>
      <c r="Q10" s="60"/>
      <c r="R10" s="60"/>
      <c r="S10" s="60"/>
    </row>
    <row r="11" spans="2:20" ht="16.5" thickBot="1">
      <c r="B11" s="55"/>
      <c r="C11" s="55"/>
      <c r="D11" s="55"/>
      <c r="E11" s="55"/>
      <c r="F11" s="56"/>
      <c r="G11" s="56"/>
      <c r="H11" s="56"/>
      <c r="I11" s="56"/>
      <c r="J11" s="56"/>
      <c r="K11" s="56"/>
      <c r="M11" s="68"/>
      <c r="N11" s="68"/>
      <c r="O11" s="60"/>
      <c r="Q11" s="60"/>
      <c r="R11" s="60"/>
      <c r="S11" s="60"/>
      <c r="T11" s="60"/>
    </row>
    <row r="12" spans="2:20" ht="15.75" thickBot="1">
      <c r="B12" s="56"/>
      <c r="C12" s="56"/>
      <c r="D12" s="56"/>
      <c r="E12" s="69" t="s">
        <v>23</v>
      </c>
      <c r="F12" s="70" t="s">
        <v>24</v>
      </c>
      <c r="G12" s="70" t="s">
        <v>25</v>
      </c>
      <c r="H12" s="70" t="s">
        <v>26</v>
      </c>
      <c r="I12" s="70" t="s">
        <v>27</v>
      </c>
      <c r="J12" s="140" t="s">
        <v>9</v>
      </c>
      <c r="K12" s="141"/>
      <c r="L12" s="71"/>
      <c r="M12" s="72"/>
      <c r="N12" s="72"/>
      <c r="O12" s="73"/>
      <c r="P12" s="71"/>
      <c r="Q12" s="73"/>
      <c r="R12" s="74" t="s">
        <v>9</v>
      </c>
      <c r="S12" s="60"/>
      <c r="T12" s="60"/>
    </row>
    <row r="13" spans="1:20" ht="15">
      <c r="A13" s="97" t="s">
        <v>28</v>
      </c>
      <c r="B13" s="98" t="str">
        <f>+G3</f>
        <v>J. Lehtonen</v>
      </c>
      <c r="C13" s="99" t="s">
        <v>8</v>
      </c>
      <c r="D13" s="100" t="str">
        <f>+G8</f>
        <v>J. Jormanainen</v>
      </c>
      <c r="E13" s="101" t="s">
        <v>205</v>
      </c>
      <c r="F13" s="101" t="s">
        <v>230</v>
      </c>
      <c r="G13" s="101" t="s">
        <v>230</v>
      </c>
      <c r="H13" s="101"/>
      <c r="I13" s="101"/>
      <c r="J13" s="129" t="str">
        <f>+IF(VALUE(LEFT(Q13))&gt;VALUE(RIGHT(Q13)),"1-0",IF(VALUE(LEFT(Q13))&lt;VALUE(RIGHT(Q13)),"0-1","0-0"))</f>
        <v>0-1</v>
      </c>
      <c r="K13" s="130"/>
      <c r="L13" s="75">
        <f aca="true" t="shared" si="0" ref="L13:L22">IF(ISTEXT(E13),IF(VALUE(SUBSTITUTE(LEFT(E13,2),"-",",0"))&gt;VALUE(SUBSTITUTE(RIGHT(E13,2),"-","")),1,0.1),0)</f>
        <v>0.1</v>
      </c>
      <c r="M13" s="76">
        <f aca="true" t="shared" si="1" ref="M13:M22">IF(ISTEXT(F13),IF(VALUE(SUBSTITUTE(LEFT(F13,2),"-",",0"))&gt;VALUE(SUBSTITUTE(RIGHT(F13,2),"-","")),1,0.1),0)</f>
        <v>0.1</v>
      </c>
      <c r="N13" s="76">
        <f aca="true" t="shared" si="2" ref="N13:N22">IF(ISTEXT(G13),IF(VALUE(SUBSTITUTE(LEFT(G13,2),"-",",0"))&gt;VALUE(SUBSTITUTE(RIGHT(G13,2),"-","")),1,0.1),0)</f>
        <v>0.1</v>
      </c>
      <c r="O13" s="77">
        <f aca="true" t="shared" si="3" ref="O13:O22">IF(ISTEXT(H13),IF(VALUE(SUBSTITUTE(LEFT(H13,2),"-",",0"))&gt;VALUE(SUBSTITUTE(RIGHT(H13,2),"-","")),1,0.1),0.01)</f>
        <v>0.01</v>
      </c>
      <c r="P13" s="77">
        <f aca="true" t="shared" si="4" ref="P13:P22">IF(ISTEXT(I13),IF(VALUE(SUBSTITUTE(LEFT(I13,2),"-",",0"))&gt;VALUE(SUBSTITUTE(RIGHT(I13,2),"-","")),1,0.1),0.01)</f>
        <v>0.01</v>
      </c>
      <c r="Q13" s="78" t="str">
        <f aca="true" t="shared" si="5" ref="Q13:Q22">LEFT(REPLACE(SUM(L13:P13),2,1,"-"),3)</f>
        <v>0-3</v>
      </c>
      <c r="R13" s="79" t="str">
        <f aca="true" t="shared" si="6" ref="R13:R22">+IF(VALUE(LEFT(Q13))&gt;VALUE(RIGHT(Q13)),"1-0",IF(VALUE(LEFT(Q13))&lt;VALUE(RIGHT(Q13)),"0-1","0-0"))</f>
        <v>0-1</v>
      </c>
      <c r="S13" s="60"/>
      <c r="T13" s="60"/>
    </row>
    <row r="14" spans="1:20" ht="15">
      <c r="A14" s="80" t="s">
        <v>29</v>
      </c>
      <c r="B14" s="81" t="str">
        <f>+G4</f>
        <v>L. Ikonen</v>
      </c>
      <c r="C14" s="82" t="s">
        <v>8</v>
      </c>
      <c r="D14" s="83" t="str">
        <f>+G9</f>
        <v>A. Pelli</v>
      </c>
      <c r="E14" s="84" t="s">
        <v>162</v>
      </c>
      <c r="F14" s="84" t="s">
        <v>162</v>
      </c>
      <c r="G14" s="84" t="s">
        <v>157</v>
      </c>
      <c r="H14" s="84"/>
      <c r="I14" s="84"/>
      <c r="J14" s="127" t="str">
        <f>+IF(VALUE(LEFT(Q14))&gt;VALUE(RIGHT(Q14)),"1-0",IF(VALUE(LEFT(Q14))&lt;VALUE(RIGHT(Q14)),"0-1","0-0"))</f>
        <v>1-0</v>
      </c>
      <c r="K14" s="128"/>
      <c r="L14" s="85">
        <f t="shared" si="0"/>
        <v>1</v>
      </c>
      <c r="M14" s="77">
        <f t="shared" si="1"/>
        <v>1</v>
      </c>
      <c r="N14" s="77">
        <f t="shared" si="2"/>
        <v>1</v>
      </c>
      <c r="O14" s="77">
        <f t="shared" si="3"/>
        <v>0.01</v>
      </c>
      <c r="P14" s="77">
        <f t="shared" si="4"/>
        <v>0.01</v>
      </c>
      <c r="Q14" s="86" t="str">
        <f t="shared" si="5"/>
        <v>3-0</v>
      </c>
      <c r="R14" s="79" t="str">
        <f t="shared" si="6"/>
        <v>1-0</v>
      </c>
      <c r="S14" s="60"/>
      <c r="T14" s="60"/>
    </row>
    <row r="15" spans="1:20" ht="15">
      <c r="A15" s="102" t="s">
        <v>30</v>
      </c>
      <c r="B15" s="103" t="str">
        <f>+G5</f>
        <v>J. Utriainen</v>
      </c>
      <c r="C15" s="104" t="s">
        <v>8</v>
      </c>
      <c r="D15" s="105" t="str">
        <f>+G10</f>
        <v>T. Soine</v>
      </c>
      <c r="E15" s="106" t="s">
        <v>230</v>
      </c>
      <c r="F15" s="106" t="s">
        <v>163</v>
      </c>
      <c r="G15" s="106" t="s">
        <v>184</v>
      </c>
      <c r="H15" s="106"/>
      <c r="I15" s="106"/>
      <c r="J15" s="120" t="str">
        <f aca="true" t="shared" si="7" ref="J15:J22">+IF(VALUE(LEFT(Q15))&gt;VALUE(RIGHT(Q15)),"1-0",IF(VALUE(LEFT(Q15))&lt;VALUE(RIGHT(Q15)),"0-1","0-0"))</f>
        <v>0-1</v>
      </c>
      <c r="K15" s="121"/>
      <c r="L15" s="85">
        <f t="shared" si="0"/>
        <v>0.1</v>
      </c>
      <c r="M15" s="77">
        <f t="shared" si="1"/>
        <v>0.1</v>
      </c>
      <c r="N15" s="77">
        <f t="shared" si="2"/>
        <v>0.1</v>
      </c>
      <c r="O15" s="77">
        <f t="shared" si="3"/>
        <v>0.01</v>
      </c>
      <c r="P15" s="77">
        <f t="shared" si="4"/>
        <v>0.01</v>
      </c>
      <c r="Q15" s="86" t="str">
        <f t="shared" si="5"/>
        <v>0-3</v>
      </c>
      <c r="R15" s="79" t="str">
        <f t="shared" si="6"/>
        <v>0-1</v>
      </c>
      <c r="S15" s="60"/>
      <c r="T15" s="60"/>
    </row>
    <row r="16" spans="1:20" ht="15">
      <c r="A16" s="80" t="s">
        <v>31</v>
      </c>
      <c r="B16" s="81" t="str">
        <f>+G4</f>
        <v>L. Ikonen</v>
      </c>
      <c r="C16" s="82" t="s">
        <v>8</v>
      </c>
      <c r="D16" s="83" t="str">
        <f>+G8</f>
        <v>J. Jormanainen</v>
      </c>
      <c r="E16" s="84" t="s">
        <v>157</v>
      </c>
      <c r="F16" s="84" t="s">
        <v>184</v>
      </c>
      <c r="G16" s="84" t="s">
        <v>209</v>
      </c>
      <c r="H16" s="84" t="s">
        <v>157</v>
      </c>
      <c r="I16" s="84"/>
      <c r="J16" s="127" t="str">
        <f t="shared" si="7"/>
        <v>1-0</v>
      </c>
      <c r="K16" s="128"/>
      <c r="L16" s="85">
        <f t="shared" si="0"/>
        <v>1</v>
      </c>
      <c r="M16" s="77">
        <f t="shared" si="1"/>
        <v>0.1</v>
      </c>
      <c r="N16" s="77">
        <f t="shared" si="2"/>
        <v>1</v>
      </c>
      <c r="O16" s="77">
        <f t="shared" si="3"/>
        <v>1</v>
      </c>
      <c r="P16" s="77">
        <f t="shared" si="4"/>
        <v>0.01</v>
      </c>
      <c r="Q16" s="86" t="str">
        <f t="shared" si="5"/>
        <v>3-1</v>
      </c>
      <c r="R16" s="79" t="str">
        <f t="shared" si="6"/>
        <v>1-0</v>
      </c>
      <c r="S16" s="60"/>
      <c r="T16" s="60"/>
    </row>
    <row r="17" spans="1:20" ht="15">
      <c r="A17" s="102" t="s">
        <v>32</v>
      </c>
      <c r="B17" s="103" t="str">
        <f>+G3</f>
        <v>J. Lehtonen</v>
      </c>
      <c r="C17" s="104" t="s">
        <v>8</v>
      </c>
      <c r="D17" s="105" t="str">
        <f>+G10</f>
        <v>T. Soine</v>
      </c>
      <c r="E17" s="106" t="s">
        <v>164</v>
      </c>
      <c r="F17" s="106" t="s">
        <v>163</v>
      </c>
      <c r="G17" s="106" t="s">
        <v>162</v>
      </c>
      <c r="H17" s="106" t="s">
        <v>230</v>
      </c>
      <c r="I17" s="106" t="s">
        <v>165</v>
      </c>
      <c r="J17" s="120" t="str">
        <f t="shared" si="7"/>
        <v>0-1</v>
      </c>
      <c r="K17" s="121"/>
      <c r="L17" s="85">
        <f t="shared" si="0"/>
        <v>1</v>
      </c>
      <c r="M17" s="77">
        <f t="shared" si="1"/>
        <v>0.1</v>
      </c>
      <c r="N17" s="77">
        <f t="shared" si="2"/>
        <v>1</v>
      </c>
      <c r="O17" s="77">
        <f t="shared" si="3"/>
        <v>0.1</v>
      </c>
      <c r="P17" s="77">
        <f t="shared" si="4"/>
        <v>0.1</v>
      </c>
      <c r="Q17" s="86" t="str">
        <f t="shared" si="5"/>
        <v>2-3</v>
      </c>
      <c r="R17" s="79" t="str">
        <f t="shared" si="6"/>
        <v>0-1</v>
      </c>
      <c r="S17" s="60"/>
      <c r="T17" s="60"/>
    </row>
    <row r="18" spans="1:20" ht="15">
      <c r="A18" s="80" t="s">
        <v>33</v>
      </c>
      <c r="B18" s="81" t="str">
        <f>+G5</f>
        <v>J. Utriainen</v>
      </c>
      <c r="C18" s="82" t="s">
        <v>8</v>
      </c>
      <c r="D18" s="83" t="str">
        <f>+G9</f>
        <v>A. Pelli</v>
      </c>
      <c r="E18" s="84" t="s">
        <v>183</v>
      </c>
      <c r="F18" s="84" t="s">
        <v>163</v>
      </c>
      <c r="G18" s="84" t="s">
        <v>194</v>
      </c>
      <c r="H18" s="84"/>
      <c r="I18" s="84"/>
      <c r="J18" s="127" t="str">
        <f t="shared" si="7"/>
        <v>0-1</v>
      </c>
      <c r="K18" s="128"/>
      <c r="L18" s="85">
        <f t="shared" si="0"/>
        <v>0.1</v>
      </c>
      <c r="M18" s="77">
        <f t="shared" si="1"/>
        <v>0.1</v>
      </c>
      <c r="N18" s="77">
        <f t="shared" si="2"/>
        <v>0.1</v>
      </c>
      <c r="O18" s="77">
        <f t="shared" si="3"/>
        <v>0.01</v>
      </c>
      <c r="P18" s="77">
        <f t="shared" si="4"/>
        <v>0.01</v>
      </c>
      <c r="Q18" s="86" t="str">
        <f t="shared" si="5"/>
        <v>0-3</v>
      </c>
      <c r="R18" s="79" t="str">
        <f t="shared" si="6"/>
        <v>0-1</v>
      </c>
      <c r="S18" s="60"/>
      <c r="T18" s="60"/>
    </row>
    <row r="19" spans="1:20" ht="15">
      <c r="A19" s="102" t="s">
        <v>34</v>
      </c>
      <c r="B19" s="107"/>
      <c r="C19" s="108" t="s">
        <v>8</v>
      </c>
      <c r="D19" s="109"/>
      <c r="E19" s="106"/>
      <c r="F19" s="106"/>
      <c r="G19" s="106"/>
      <c r="H19" s="106"/>
      <c r="I19" s="106"/>
      <c r="J19" s="120" t="str">
        <f t="shared" si="7"/>
        <v>0-0</v>
      </c>
      <c r="K19" s="121"/>
      <c r="L19" s="85">
        <f t="shared" si="0"/>
        <v>0</v>
      </c>
      <c r="M19" s="77">
        <f t="shared" si="1"/>
        <v>0</v>
      </c>
      <c r="N19" s="77">
        <f t="shared" si="2"/>
        <v>0</v>
      </c>
      <c r="O19" s="77">
        <f t="shared" si="3"/>
        <v>0.01</v>
      </c>
      <c r="P19" s="77">
        <f t="shared" si="4"/>
        <v>0.01</v>
      </c>
      <c r="Q19" s="86" t="str">
        <f t="shared" si="5"/>
        <v>0-0</v>
      </c>
      <c r="R19" s="79" t="str">
        <f t="shared" si="6"/>
        <v>0-0</v>
      </c>
      <c r="S19" s="60"/>
      <c r="T19" s="60"/>
    </row>
    <row r="20" spans="1:20" ht="15">
      <c r="A20" s="80" t="s">
        <v>35</v>
      </c>
      <c r="B20" s="81" t="str">
        <f>+G4</f>
        <v>L. Ikonen</v>
      </c>
      <c r="C20" s="82" t="s">
        <v>8</v>
      </c>
      <c r="D20" s="83" t="str">
        <f>+G10</f>
        <v>T. Soine</v>
      </c>
      <c r="E20" s="84" t="s">
        <v>209</v>
      </c>
      <c r="F20" s="84" t="s">
        <v>195</v>
      </c>
      <c r="G20" s="84" t="s">
        <v>196</v>
      </c>
      <c r="H20" s="84" t="s">
        <v>187</v>
      </c>
      <c r="I20" s="84" t="s">
        <v>194</v>
      </c>
      <c r="J20" s="127" t="str">
        <f t="shared" si="7"/>
        <v>0-1</v>
      </c>
      <c r="K20" s="128"/>
      <c r="L20" s="85">
        <f t="shared" si="0"/>
        <v>1</v>
      </c>
      <c r="M20" s="77">
        <f t="shared" si="1"/>
        <v>0.1</v>
      </c>
      <c r="N20" s="77">
        <f t="shared" si="2"/>
        <v>1</v>
      </c>
      <c r="O20" s="77">
        <f t="shared" si="3"/>
        <v>0.1</v>
      </c>
      <c r="P20" s="77">
        <f t="shared" si="4"/>
        <v>0.1</v>
      </c>
      <c r="Q20" s="86" t="str">
        <f t="shared" si="5"/>
        <v>2-3</v>
      </c>
      <c r="R20" s="79" t="str">
        <f t="shared" si="6"/>
        <v>0-1</v>
      </c>
      <c r="S20" s="60"/>
      <c r="T20" s="60"/>
    </row>
    <row r="21" spans="1:20" ht="15">
      <c r="A21" s="102" t="s">
        <v>36</v>
      </c>
      <c r="B21" s="103" t="str">
        <f>+G5</f>
        <v>J. Utriainen</v>
      </c>
      <c r="C21" s="104" t="s">
        <v>8</v>
      </c>
      <c r="D21" s="105" t="str">
        <f>+G8</f>
        <v>J. Jormanainen</v>
      </c>
      <c r="E21" s="106"/>
      <c r="F21" s="106"/>
      <c r="G21" s="106"/>
      <c r="H21" s="106"/>
      <c r="I21" s="106"/>
      <c r="J21" s="120" t="str">
        <f t="shared" si="7"/>
        <v>0-0</v>
      </c>
      <c r="K21" s="121"/>
      <c r="L21" s="85">
        <f t="shared" si="0"/>
        <v>0</v>
      </c>
      <c r="M21" s="77">
        <f t="shared" si="1"/>
        <v>0</v>
      </c>
      <c r="N21" s="77">
        <f t="shared" si="2"/>
        <v>0</v>
      </c>
      <c r="O21" s="77">
        <f t="shared" si="3"/>
        <v>0.01</v>
      </c>
      <c r="P21" s="77">
        <f t="shared" si="4"/>
        <v>0.01</v>
      </c>
      <c r="Q21" s="86" t="str">
        <f t="shared" si="5"/>
        <v>0-0</v>
      </c>
      <c r="R21" s="79" t="str">
        <f t="shared" si="6"/>
        <v>0-0</v>
      </c>
      <c r="S21" s="60"/>
      <c r="T21" s="60"/>
    </row>
    <row r="22" spans="1:20" ht="15.75" thickBot="1">
      <c r="A22" s="87" t="s">
        <v>37</v>
      </c>
      <c r="B22" s="88" t="str">
        <f>+G3</f>
        <v>J. Lehtonen</v>
      </c>
      <c r="C22" s="89" t="s">
        <v>8</v>
      </c>
      <c r="D22" s="90" t="str">
        <f>+G9</f>
        <v>A. Pelli</v>
      </c>
      <c r="E22" s="91"/>
      <c r="F22" s="91"/>
      <c r="G22" s="91"/>
      <c r="H22" s="91"/>
      <c r="I22" s="91"/>
      <c r="J22" s="122" t="str">
        <f t="shared" si="7"/>
        <v>0-0</v>
      </c>
      <c r="K22" s="123"/>
      <c r="L22" s="85">
        <f t="shared" si="0"/>
        <v>0</v>
      </c>
      <c r="M22" s="77">
        <f t="shared" si="1"/>
        <v>0</v>
      </c>
      <c r="N22" s="77">
        <f t="shared" si="2"/>
        <v>0</v>
      </c>
      <c r="O22" s="77">
        <f t="shared" si="3"/>
        <v>0.01</v>
      </c>
      <c r="P22" s="77">
        <f t="shared" si="4"/>
        <v>0.01</v>
      </c>
      <c r="Q22" s="86" t="str">
        <f t="shared" si="5"/>
        <v>0-0</v>
      </c>
      <c r="R22" s="79" t="str">
        <f t="shared" si="6"/>
        <v>0-0</v>
      </c>
      <c r="S22" s="60"/>
      <c r="T22" s="60"/>
    </row>
    <row r="23" spans="4:20" ht="16.5" thickBot="1">
      <c r="D23" s="68"/>
      <c r="H23" s="55" t="s">
        <v>38</v>
      </c>
      <c r="J23" s="124" t="str">
        <f>+CONCATENATE(LEFT(J13)+LEFT(J14)+LEFT(J15)+LEFT(J16)+LEFT(J17)+LEFT(J18)+LEFT(J19)+LEFT(J20)+LEFT(J21)+LEFT(J22),"-",RIGHT(J13)+RIGHT(J14)+RIGHT(J15)+RIGHT(J16)+RIGHT(J17)+RIGHT(J18)+RIGHT(J19)+RIGHT(J20)+RIGHT(J21)+RIGHT(J22))</f>
        <v>2-5</v>
      </c>
      <c r="K23" s="125"/>
      <c r="L23" s="60"/>
      <c r="M23" s="60"/>
      <c r="N23" s="60"/>
      <c r="O23" s="60"/>
      <c r="P23" s="60"/>
      <c r="Q23" s="60"/>
      <c r="R23" s="92" t="str">
        <f>+CONCATENATE(LEFT(R13)+LEFT(R14)+LEFT(R15)+LEFT(R16)+LEFT(R17)+LEFT(R18)+LEFT(R19)+LEFT(R20)+LEFT(R21)+LEFT(R22),"-")</f>
        <v>2-</v>
      </c>
      <c r="S23" s="60"/>
      <c r="T23" s="60"/>
    </row>
    <row r="24" spans="4:20" ht="10.5" customHeight="1">
      <c r="D24" s="68"/>
      <c r="L24" s="60"/>
      <c r="M24" s="60"/>
      <c r="N24" s="60"/>
      <c r="O24" s="60"/>
      <c r="P24" s="60"/>
      <c r="Q24" s="60"/>
      <c r="R24" s="93"/>
      <c r="S24" s="60"/>
      <c r="T24" s="60"/>
    </row>
    <row r="25" spans="1:11" ht="15">
      <c r="A25" s="56" t="s">
        <v>39</v>
      </c>
      <c r="B25" s="56"/>
      <c r="C25" s="56"/>
      <c r="D25" s="56" t="s">
        <v>40</v>
      </c>
      <c r="E25" s="56"/>
      <c r="F25" s="56"/>
      <c r="G25" s="56" t="s">
        <v>41</v>
      </c>
      <c r="H25" s="56"/>
      <c r="I25" s="56"/>
      <c r="J25" s="56"/>
      <c r="K25" s="56"/>
    </row>
    <row r="26" spans="1:11" ht="18" customHeight="1">
      <c r="A26" s="126"/>
      <c r="B26" s="126"/>
      <c r="C26" s="56"/>
      <c r="D26" s="126"/>
      <c r="E26" s="126"/>
      <c r="F26" s="56"/>
      <c r="G26" s="126"/>
      <c r="H26" s="126"/>
      <c r="I26" s="126"/>
      <c r="J26" s="126"/>
      <c r="K26" s="56"/>
    </row>
    <row r="28" spans="1:11" ht="18">
      <c r="A28" s="148" t="s">
        <v>10</v>
      </c>
      <c r="B28" s="115"/>
      <c r="C28" s="55"/>
      <c r="D28" s="56"/>
      <c r="E28" s="56"/>
      <c r="F28" s="56"/>
      <c r="G28" s="56"/>
      <c r="H28" s="56"/>
      <c r="I28" s="56"/>
      <c r="J28" s="56"/>
      <c r="K28" s="56"/>
    </row>
    <row r="29" spans="5:11" ht="15">
      <c r="E29" s="56"/>
      <c r="F29" s="58" t="s">
        <v>11</v>
      </c>
      <c r="G29" s="56"/>
      <c r="I29" s="56"/>
      <c r="J29" s="59" t="s">
        <v>12</v>
      </c>
      <c r="K29" s="59" t="s">
        <v>13</v>
      </c>
    </row>
    <row r="30" spans="1:13" ht="15">
      <c r="A30" s="126" t="s">
        <v>14</v>
      </c>
      <c r="B30" s="149"/>
      <c r="C30" s="150">
        <f ca="1">TODAY()</f>
        <v>39033</v>
      </c>
      <c r="D30" s="151"/>
      <c r="E30" s="56"/>
      <c r="F30" s="94" t="s">
        <v>15</v>
      </c>
      <c r="G30" s="131" t="s">
        <v>8</v>
      </c>
      <c r="H30" s="132"/>
      <c r="I30" s="133"/>
      <c r="J30" s="95">
        <f>IF(VALUE(LEFT(J40))=1,1,0)+IF(VALUE(LEFT(J44))=1,1,0)+IF(VALUE(LEFT(J49))=1,1,0)</f>
        <v>0</v>
      </c>
      <c r="K30" s="95">
        <f>IF(VALUE(RIGHT(J40))=1,1,0)+IF(VALUE(RIGHT(J44))=1,1,0)+IF(VALUE(RIGHT(J49))=1,1,0)</f>
        <v>3</v>
      </c>
      <c r="M30" s="60"/>
    </row>
    <row r="31" spans="3:11" ht="15">
      <c r="C31" s="56"/>
      <c r="D31" s="56"/>
      <c r="E31" s="56"/>
      <c r="F31" s="61" t="s">
        <v>16</v>
      </c>
      <c r="G31" s="134" t="s">
        <v>241</v>
      </c>
      <c r="H31" s="135"/>
      <c r="I31" s="136"/>
      <c r="J31" s="62">
        <f>IF(VALUE(LEFT(J41))=1,1,0)+IF(VALUE(LEFT(J43))=1,1,0)+IF(VALUE(LEFT(J47))=1,1,0)</f>
        <v>3</v>
      </c>
      <c r="K31" s="62">
        <f>IF(VALUE(RIGHT(J41))=1,1,0)+IF(VALUE(RIGHT(J43))=1,1,0)+IF(VALUE(RIGHT(J47))=1,1,0)</f>
        <v>0</v>
      </c>
    </row>
    <row r="32" spans="1:11" ht="15">
      <c r="A32" s="126" t="s">
        <v>17</v>
      </c>
      <c r="B32" s="126"/>
      <c r="C32" s="146" t="s">
        <v>47</v>
      </c>
      <c r="D32" s="147"/>
      <c r="E32" s="115"/>
      <c r="F32" s="96" t="s">
        <v>18</v>
      </c>
      <c r="G32" s="137" t="s">
        <v>240</v>
      </c>
      <c r="H32" s="138"/>
      <c r="I32" s="139"/>
      <c r="J32" s="95">
        <f>IF(VALUE(LEFT(J42))=1,1,0)+IF(VALUE(LEFT(J45))=1,1,0)+IF(VALUE(LEFT(J48))=1,1,0)</f>
        <v>1</v>
      </c>
      <c r="K32" s="95">
        <f>IF(VALUE(RIGHT(J42))=1,1,0)+IF(VALUE(RIGHT(J45))=1,1,0)+IF(VALUE(RIGHT(J48))=1,1,0)</f>
        <v>2</v>
      </c>
    </row>
    <row r="33" spans="3:11" ht="15">
      <c r="C33" s="63"/>
      <c r="D33" s="63"/>
      <c r="F33" s="56"/>
      <c r="G33" s="56"/>
      <c r="I33" s="56"/>
      <c r="J33" s="64"/>
      <c r="K33" s="64"/>
    </row>
    <row r="34" spans="1:11" ht="15.75">
      <c r="A34" s="142" t="s">
        <v>11</v>
      </c>
      <c r="B34" s="115"/>
      <c r="C34" s="65" t="s">
        <v>8</v>
      </c>
      <c r="D34" s="55" t="s">
        <v>19</v>
      </c>
      <c r="F34" s="66" t="s">
        <v>19</v>
      </c>
      <c r="G34" s="56"/>
      <c r="I34" s="56"/>
      <c r="J34" s="67" t="s">
        <v>12</v>
      </c>
      <c r="K34" s="67" t="s">
        <v>13</v>
      </c>
    </row>
    <row r="35" spans="1:11" ht="15">
      <c r="A35" s="142" t="s">
        <v>53</v>
      </c>
      <c r="B35" s="143"/>
      <c r="C35" s="145" t="s">
        <v>8</v>
      </c>
      <c r="D35" s="142" t="s">
        <v>85</v>
      </c>
      <c r="E35" s="56"/>
      <c r="F35" s="94" t="s">
        <v>20</v>
      </c>
      <c r="G35" s="131" t="s">
        <v>190</v>
      </c>
      <c r="H35" s="132"/>
      <c r="I35" s="133"/>
      <c r="J35" s="95">
        <f>IF(VALUE(RIGHT(J40))=1,1,0)+IF(VALUE(RIGHT(J43))=1,1,0)+IF(VALUE(RIGHT(J48))=1,1,0)</f>
        <v>1</v>
      </c>
      <c r="K35" s="95">
        <f>IF(VALUE(LEFT(J40))=1,1,0)+IF(VALUE(LEFT(J43))=1,1,0)+IF(VALUE(LEFT(J48))=1,1,0)</f>
        <v>2</v>
      </c>
    </row>
    <row r="36" spans="1:11" ht="15">
      <c r="A36" s="144"/>
      <c r="B36" s="144"/>
      <c r="C36" s="115"/>
      <c r="D36" s="144"/>
      <c r="E36" s="56"/>
      <c r="F36" s="61" t="s">
        <v>21</v>
      </c>
      <c r="G36" s="134" t="s">
        <v>191</v>
      </c>
      <c r="H36" s="135"/>
      <c r="I36" s="136"/>
      <c r="J36" s="62">
        <f>IF(VALUE(RIGHT(J41))=1,1,0)+IF(VALUE(RIGHT(J45))=1,1,0)+IF(VALUE(RIGHT(J49))=1,1,0)</f>
        <v>2</v>
      </c>
      <c r="K36" s="62">
        <f>IF(VALUE(LEFT(J41))=1,1,0)+IF(VALUE(LEFT(J45))=1,1,0)+IF(VALUE(LEFT(J49))=1,1,0)</f>
        <v>1</v>
      </c>
    </row>
    <row r="37" spans="2:19" ht="15">
      <c r="B37" s="56"/>
      <c r="C37" s="56"/>
      <c r="D37" s="56"/>
      <c r="E37" s="56"/>
      <c r="F37" s="96" t="s">
        <v>22</v>
      </c>
      <c r="G37" s="137" t="s">
        <v>189</v>
      </c>
      <c r="H37" s="138"/>
      <c r="I37" s="139"/>
      <c r="J37" s="95">
        <f>IF(VALUE(RIGHT(J42))=1,1,0)+IF(VALUE(RIGHT(J44))=1,1,0)+IF(VALUE(RIGHT(J47))=1,1,0)</f>
        <v>2</v>
      </c>
      <c r="K37" s="95">
        <f>IF(VALUE(LEFT(J42))=1,1,0)+IF(VALUE(LEFT(J44))=1,1,0)+IF(VALUE(LEFT(J47))=1,1,0)</f>
        <v>1</v>
      </c>
      <c r="Q37" s="60"/>
      <c r="R37" s="60"/>
      <c r="S37" s="60"/>
    </row>
    <row r="38" spans="2:20" ht="16.5" thickBot="1">
      <c r="B38" s="55"/>
      <c r="C38" s="55"/>
      <c r="D38" s="55"/>
      <c r="E38" s="55"/>
      <c r="F38" s="56"/>
      <c r="G38" s="56"/>
      <c r="H38" s="56"/>
      <c r="I38" s="56"/>
      <c r="J38" s="56"/>
      <c r="K38" s="56"/>
      <c r="M38" s="68"/>
      <c r="N38" s="68"/>
      <c r="O38" s="60"/>
      <c r="Q38" s="60"/>
      <c r="R38" s="60"/>
      <c r="S38" s="60"/>
      <c r="T38" s="60"/>
    </row>
    <row r="39" spans="2:20" ht="15.75" thickBot="1">
      <c r="B39" s="56"/>
      <c r="C39" s="56"/>
      <c r="D39" s="56"/>
      <c r="E39" s="69" t="s">
        <v>23</v>
      </c>
      <c r="F39" s="70" t="s">
        <v>24</v>
      </c>
      <c r="G39" s="70" t="s">
        <v>25</v>
      </c>
      <c r="H39" s="70" t="s">
        <v>26</v>
      </c>
      <c r="I39" s="70" t="s">
        <v>27</v>
      </c>
      <c r="J39" s="140" t="s">
        <v>9</v>
      </c>
      <c r="K39" s="141"/>
      <c r="L39" s="71"/>
      <c r="M39" s="72"/>
      <c r="N39" s="72"/>
      <c r="O39" s="73"/>
      <c r="P39" s="71"/>
      <c r="Q39" s="73"/>
      <c r="R39" s="74" t="s">
        <v>9</v>
      </c>
      <c r="S39" s="60"/>
      <c r="T39" s="60"/>
    </row>
    <row r="40" spans="1:20" ht="15">
      <c r="A40" s="97" t="s">
        <v>28</v>
      </c>
      <c r="B40" s="98" t="str">
        <f>+G30</f>
        <v>-</v>
      </c>
      <c r="C40" s="99" t="s">
        <v>8</v>
      </c>
      <c r="D40" s="100" t="str">
        <f>+G35</f>
        <v>M. Karjalainen</v>
      </c>
      <c r="E40" s="101" t="s">
        <v>161</v>
      </c>
      <c r="F40" s="101"/>
      <c r="G40" s="101"/>
      <c r="H40" s="101"/>
      <c r="I40" s="101"/>
      <c r="J40" s="129" t="s">
        <v>263</v>
      </c>
      <c r="K40" s="130"/>
      <c r="L40" s="75" t="e">
        <f aca="true" t="shared" si="8" ref="L40:L49">IF(ISTEXT(E40),IF(VALUE(SUBSTITUTE(LEFT(E40,2),"-",",0"))&gt;VALUE(SUBSTITUTE(RIGHT(E40,2),"-","")),1,0.1),0)</f>
        <v>#VALUE!</v>
      </c>
      <c r="M40" s="76">
        <f aca="true" t="shared" si="9" ref="M40:M49">IF(ISTEXT(F40),IF(VALUE(SUBSTITUTE(LEFT(F40,2),"-",",0"))&gt;VALUE(SUBSTITUTE(RIGHT(F40,2),"-","")),1,0.1),0)</f>
        <v>0</v>
      </c>
      <c r="N40" s="76">
        <f aca="true" t="shared" si="10" ref="N40:N49">IF(ISTEXT(G40),IF(VALUE(SUBSTITUTE(LEFT(G40,2),"-",",0"))&gt;VALUE(SUBSTITUTE(RIGHT(G40,2),"-","")),1,0.1),0)</f>
        <v>0</v>
      </c>
      <c r="O40" s="77">
        <f aca="true" t="shared" si="11" ref="O40:O49">IF(ISTEXT(H40),IF(VALUE(SUBSTITUTE(LEFT(H40,2),"-",",0"))&gt;VALUE(SUBSTITUTE(RIGHT(H40,2),"-","")),1,0.1),0.01)</f>
        <v>0.01</v>
      </c>
      <c r="P40" s="77">
        <f aca="true" t="shared" si="12" ref="P40:P49">IF(ISTEXT(I40),IF(VALUE(SUBSTITUTE(LEFT(I40,2),"-",",0"))&gt;VALUE(SUBSTITUTE(RIGHT(I40,2),"-","")),1,0.1),0.01)</f>
        <v>0.01</v>
      </c>
      <c r="Q40" s="78" t="e">
        <f aca="true" t="shared" si="13" ref="Q40:Q49">LEFT(REPLACE(SUM(L40:P40),2,1,"-"),3)</f>
        <v>#VALUE!</v>
      </c>
      <c r="R40" s="79" t="e">
        <f aca="true" t="shared" si="14" ref="R40:R49">+IF(VALUE(LEFT(Q40))&gt;VALUE(RIGHT(Q40)),"1-0",IF(VALUE(LEFT(Q40))&lt;VALUE(RIGHT(Q40)),"0-1","0-0"))</f>
        <v>#VALUE!</v>
      </c>
      <c r="S40" s="60"/>
      <c r="T40" s="60"/>
    </row>
    <row r="41" spans="1:20" ht="15">
      <c r="A41" s="80" t="s">
        <v>29</v>
      </c>
      <c r="B41" s="81" t="str">
        <f>+G31</f>
        <v>P. Olah</v>
      </c>
      <c r="C41" s="82" t="s">
        <v>8</v>
      </c>
      <c r="D41" s="83" t="str">
        <f>+G36</f>
        <v>J. Poutanen</v>
      </c>
      <c r="E41" s="84" t="s">
        <v>157</v>
      </c>
      <c r="F41" s="84" t="s">
        <v>164</v>
      </c>
      <c r="G41" s="84" t="s">
        <v>163</v>
      </c>
      <c r="H41" s="84" t="s">
        <v>182</v>
      </c>
      <c r="I41" s="84"/>
      <c r="J41" s="127" t="str">
        <f aca="true" t="shared" si="15" ref="J41:J46">+IF(VALUE(LEFT(Q41))&gt;VALUE(RIGHT(Q41)),"1-0",IF(VALUE(LEFT(Q41))&lt;VALUE(RIGHT(Q41)),"0-1","0-0"))</f>
        <v>1-0</v>
      </c>
      <c r="K41" s="128"/>
      <c r="L41" s="85">
        <f t="shared" si="8"/>
        <v>1</v>
      </c>
      <c r="M41" s="77">
        <f t="shared" si="9"/>
        <v>1</v>
      </c>
      <c r="N41" s="77">
        <f t="shared" si="10"/>
        <v>0.1</v>
      </c>
      <c r="O41" s="77">
        <f t="shared" si="11"/>
        <v>1</v>
      </c>
      <c r="P41" s="77">
        <f t="shared" si="12"/>
        <v>0.01</v>
      </c>
      <c r="Q41" s="86" t="str">
        <f t="shared" si="13"/>
        <v>3-1</v>
      </c>
      <c r="R41" s="79" t="str">
        <f t="shared" si="14"/>
        <v>1-0</v>
      </c>
      <c r="S41" s="60"/>
      <c r="T41" s="60"/>
    </row>
    <row r="42" spans="1:20" ht="15">
      <c r="A42" s="102" t="s">
        <v>30</v>
      </c>
      <c r="B42" s="103" t="str">
        <f>+G32</f>
        <v>J. Julin</v>
      </c>
      <c r="C42" s="104" t="s">
        <v>8</v>
      </c>
      <c r="D42" s="105" t="str">
        <f>+G37</f>
        <v>A. Kontala</v>
      </c>
      <c r="E42" s="106" t="s">
        <v>195</v>
      </c>
      <c r="F42" s="106" t="s">
        <v>183</v>
      </c>
      <c r="G42" s="106" t="s">
        <v>195</v>
      </c>
      <c r="H42" s="106"/>
      <c r="I42" s="106"/>
      <c r="J42" s="120" t="str">
        <f t="shared" si="15"/>
        <v>0-1</v>
      </c>
      <c r="K42" s="121"/>
      <c r="L42" s="85">
        <f t="shared" si="8"/>
        <v>0.1</v>
      </c>
      <c r="M42" s="77">
        <f t="shared" si="9"/>
        <v>0.1</v>
      </c>
      <c r="N42" s="77">
        <f t="shared" si="10"/>
        <v>0.1</v>
      </c>
      <c r="O42" s="77">
        <f t="shared" si="11"/>
        <v>0.01</v>
      </c>
      <c r="P42" s="77">
        <f t="shared" si="12"/>
        <v>0.01</v>
      </c>
      <c r="Q42" s="86" t="str">
        <f t="shared" si="13"/>
        <v>0-3</v>
      </c>
      <c r="R42" s="79" t="str">
        <f t="shared" si="14"/>
        <v>0-1</v>
      </c>
      <c r="S42" s="60"/>
      <c r="T42" s="60"/>
    </row>
    <row r="43" spans="1:20" ht="15">
      <c r="A43" s="80" t="s">
        <v>31</v>
      </c>
      <c r="B43" s="81" t="str">
        <f>+G31</f>
        <v>P. Olah</v>
      </c>
      <c r="C43" s="82" t="s">
        <v>8</v>
      </c>
      <c r="D43" s="83" t="str">
        <f>+G35</f>
        <v>M. Karjalainen</v>
      </c>
      <c r="E43" s="84" t="s">
        <v>229</v>
      </c>
      <c r="F43" s="84" t="s">
        <v>157</v>
      </c>
      <c r="G43" s="84" t="s">
        <v>186</v>
      </c>
      <c r="H43" s="84" t="s">
        <v>195</v>
      </c>
      <c r="I43" s="84" t="s">
        <v>159</v>
      </c>
      <c r="J43" s="127" t="str">
        <f t="shared" si="15"/>
        <v>1-0</v>
      </c>
      <c r="K43" s="128"/>
      <c r="L43" s="85">
        <f t="shared" si="8"/>
        <v>0.1</v>
      </c>
      <c r="M43" s="77">
        <f t="shared" si="9"/>
        <v>1</v>
      </c>
      <c r="N43" s="77">
        <f t="shared" si="10"/>
        <v>1</v>
      </c>
      <c r="O43" s="77">
        <f t="shared" si="11"/>
        <v>0.1</v>
      </c>
      <c r="P43" s="77">
        <f t="shared" si="12"/>
        <v>1</v>
      </c>
      <c r="Q43" s="86" t="str">
        <f t="shared" si="13"/>
        <v>3-2</v>
      </c>
      <c r="R43" s="79" t="str">
        <f t="shared" si="14"/>
        <v>1-0</v>
      </c>
      <c r="S43" s="60"/>
      <c r="T43" s="60"/>
    </row>
    <row r="44" spans="1:20" ht="15">
      <c r="A44" s="102" t="s">
        <v>32</v>
      </c>
      <c r="B44" s="103" t="str">
        <f>+G30</f>
        <v>-</v>
      </c>
      <c r="C44" s="104" t="s">
        <v>8</v>
      </c>
      <c r="D44" s="105" t="str">
        <f>+G37</f>
        <v>A. Kontala</v>
      </c>
      <c r="E44" s="106" t="s">
        <v>161</v>
      </c>
      <c r="F44" s="106"/>
      <c r="G44" s="106"/>
      <c r="H44" s="106"/>
      <c r="I44" s="106"/>
      <c r="J44" s="120" t="s">
        <v>263</v>
      </c>
      <c r="K44" s="121"/>
      <c r="L44" s="85" t="e">
        <f t="shared" si="8"/>
        <v>#VALUE!</v>
      </c>
      <c r="M44" s="77">
        <f t="shared" si="9"/>
        <v>0</v>
      </c>
      <c r="N44" s="77">
        <f t="shared" si="10"/>
        <v>0</v>
      </c>
      <c r="O44" s="77">
        <f t="shared" si="11"/>
        <v>0.01</v>
      </c>
      <c r="P44" s="77">
        <f t="shared" si="12"/>
        <v>0.01</v>
      </c>
      <c r="Q44" s="86" t="e">
        <f t="shared" si="13"/>
        <v>#VALUE!</v>
      </c>
      <c r="R44" s="79" t="e">
        <f t="shared" si="14"/>
        <v>#VALUE!</v>
      </c>
      <c r="S44" s="60"/>
      <c r="T44" s="60"/>
    </row>
    <row r="45" spans="1:20" ht="15">
      <c r="A45" s="80" t="s">
        <v>33</v>
      </c>
      <c r="B45" s="81" t="str">
        <f>+G32</f>
        <v>J. Julin</v>
      </c>
      <c r="C45" s="82" t="s">
        <v>8</v>
      </c>
      <c r="D45" s="83" t="str">
        <f>+G36</f>
        <v>J. Poutanen</v>
      </c>
      <c r="E45" s="84" t="s">
        <v>163</v>
      </c>
      <c r="F45" s="84" t="s">
        <v>264</v>
      </c>
      <c r="G45" s="84" t="s">
        <v>195</v>
      </c>
      <c r="H45" s="84"/>
      <c r="I45" s="84"/>
      <c r="J45" s="127" t="str">
        <f t="shared" si="15"/>
        <v>0-1</v>
      </c>
      <c r="K45" s="128"/>
      <c r="L45" s="85">
        <f t="shared" si="8"/>
        <v>0.1</v>
      </c>
      <c r="M45" s="77">
        <f t="shared" si="9"/>
        <v>0.1</v>
      </c>
      <c r="N45" s="77">
        <f t="shared" si="10"/>
        <v>0.1</v>
      </c>
      <c r="O45" s="77">
        <f t="shared" si="11"/>
        <v>0.01</v>
      </c>
      <c r="P45" s="77">
        <f t="shared" si="12"/>
        <v>0.01</v>
      </c>
      <c r="Q45" s="86" t="str">
        <f t="shared" si="13"/>
        <v>0-3</v>
      </c>
      <c r="R45" s="79" t="str">
        <f t="shared" si="14"/>
        <v>0-1</v>
      </c>
      <c r="S45" s="60"/>
      <c r="T45" s="60"/>
    </row>
    <row r="46" spans="1:20" ht="15">
      <c r="A46" s="102" t="s">
        <v>34</v>
      </c>
      <c r="B46" s="107"/>
      <c r="C46" s="108" t="s">
        <v>8</v>
      </c>
      <c r="D46" s="109"/>
      <c r="E46" s="106"/>
      <c r="F46" s="106"/>
      <c r="G46" s="106"/>
      <c r="H46" s="106"/>
      <c r="I46" s="106"/>
      <c r="J46" s="120" t="str">
        <f t="shared" si="15"/>
        <v>0-0</v>
      </c>
      <c r="K46" s="121"/>
      <c r="L46" s="85">
        <f t="shared" si="8"/>
        <v>0</v>
      </c>
      <c r="M46" s="77">
        <f t="shared" si="9"/>
        <v>0</v>
      </c>
      <c r="N46" s="77">
        <f t="shared" si="10"/>
        <v>0</v>
      </c>
      <c r="O46" s="77">
        <f t="shared" si="11"/>
        <v>0.01</v>
      </c>
      <c r="P46" s="77">
        <f t="shared" si="12"/>
        <v>0.01</v>
      </c>
      <c r="Q46" s="86" t="str">
        <f t="shared" si="13"/>
        <v>0-0</v>
      </c>
      <c r="R46" s="79" t="str">
        <f t="shared" si="14"/>
        <v>0-0</v>
      </c>
      <c r="S46" s="60"/>
      <c r="T46" s="60"/>
    </row>
    <row r="47" spans="1:20" ht="15">
      <c r="A47" s="80" t="s">
        <v>35</v>
      </c>
      <c r="B47" s="81" t="str">
        <f>+G31</f>
        <v>P. Olah</v>
      </c>
      <c r="C47" s="82" t="s">
        <v>8</v>
      </c>
      <c r="D47" s="83" t="str">
        <f>+G37</f>
        <v>A. Kontala</v>
      </c>
      <c r="E47" s="84" t="s">
        <v>265</v>
      </c>
      <c r="F47" s="84"/>
      <c r="G47" s="84"/>
      <c r="H47" s="84"/>
      <c r="I47" s="84"/>
      <c r="J47" s="127" t="s">
        <v>160</v>
      </c>
      <c r="K47" s="128"/>
      <c r="L47" s="85" t="e">
        <f t="shared" si="8"/>
        <v>#VALUE!</v>
      </c>
      <c r="M47" s="77">
        <f t="shared" si="9"/>
        <v>0</v>
      </c>
      <c r="N47" s="77">
        <f t="shared" si="10"/>
        <v>0</v>
      </c>
      <c r="O47" s="77">
        <f t="shared" si="11"/>
        <v>0.01</v>
      </c>
      <c r="P47" s="77">
        <f t="shared" si="12"/>
        <v>0.01</v>
      </c>
      <c r="Q47" s="86" t="e">
        <f t="shared" si="13"/>
        <v>#VALUE!</v>
      </c>
      <c r="R47" s="79" t="e">
        <f t="shared" si="14"/>
        <v>#VALUE!</v>
      </c>
      <c r="S47" s="60"/>
      <c r="T47" s="60"/>
    </row>
    <row r="48" spans="1:20" ht="15">
      <c r="A48" s="102" t="s">
        <v>36</v>
      </c>
      <c r="B48" s="103" t="str">
        <f>+G32</f>
        <v>J. Julin</v>
      </c>
      <c r="C48" s="104" t="s">
        <v>8</v>
      </c>
      <c r="D48" s="105" t="str">
        <f>+G35</f>
        <v>M. Karjalainen</v>
      </c>
      <c r="E48" s="106" t="s">
        <v>265</v>
      </c>
      <c r="F48" s="106"/>
      <c r="G48" s="106"/>
      <c r="H48" s="106"/>
      <c r="I48" s="106"/>
      <c r="J48" s="120" t="s">
        <v>160</v>
      </c>
      <c r="K48" s="121"/>
      <c r="L48" s="85" t="e">
        <f t="shared" si="8"/>
        <v>#VALUE!</v>
      </c>
      <c r="M48" s="77">
        <f t="shared" si="9"/>
        <v>0</v>
      </c>
      <c r="N48" s="77">
        <f t="shared" si="10"/>
        <v>0</v>
      </c>
      <c r="O48" s="77">
        <f t="shared" si="11"/>
        <v>0.01</v>
      </c>
      <c r="P48" s="77">
        <f t="shared" si="12"/>
        <v>0.01</v>
      </c>
      <c r="Q48" s="86" t="e">
        <f t="shared" si="13"/>
        <v>#VALUE!</v>
      </c>
      <c r="R48" s="79" t="e">
        <f t="shared" si="14"/>
        <v>#VALUE!</v>
      </c>
      <c r="S48" s="60"/>
      <c r="T48" s="60"/>
    </row>
    <row r="49" spans="1:20" ht="15.75" thickBot="1">
      <c r="A49" s="87" t="s">
        <v>37</v>
      </c>
      <c r="B49" s="88" t="str">
        <f>+G30</f>
        <v>-</v>
      </c>
      <c r="C49" s="89" t="s">
        <v>8</v>
      </c>
      <c r="D49" s="90" t="str">
        <f>+G36</f>
        <v>J. Poutanen</v>
      </c>
      <c r="E49" s="91" t="s">
        <v>161</v>
      </c>
      <c r="F49" s="91"/>
      <c r="G49" s="91"/>
      <c r="H49" s="91"/>
      <c r="I49" s="91"/>
      <c r="J49" s="122" t="s">
        <v>263</v>
      </c>
      <c r="K49" s="123"/>
      <c r="L49" s="85" t="e">
        <f t="shared" si="8"/>
        <v>#VALUE!</v>
      </c>
      <c r="M49" s="77">
        <f t="shared" si="9"/>
        <v>0</v>
      </c>
      <c r="N49" s="77">
        <f t="shared" si="10"/>
        <v>0</v>
      </c>
      <c r="O49" s="77">
        <f t="shared" si="11"/>
        <v>0.01</v>
      </c>
      <c r="P49" s="77">
        <f t="shared" si="12"/>
        <v>0.01</v>
      </c>
      <c r="Q49" s="86" t="e">
        <f t="shared" si="13"/>
        <v>#VALUE!</v>
      </c>
      <c r="R49" s="79" t="e">
        <f t="shared" si="14"/>
        <v>#VALUE!</v>
      </c>
      <c r="S49" s="60"/>
      <c r="T49" s="60"/>
    </row>
    <row r="50" spans="4:20" ht="16.5" thickBot="1">
      <c r="D50" s="68"/>
      <c r="H50" s="55" t="s">
        <v>38</v>
      </c>
      <c r="J50" s="124" t="str">
        <f>+CONCATENATE(LEFT(J40)+LEFT(J41)+LEFT(J42)+LEFT(J43)+LEFT(J44)+LEFT(J45)+LEFT(J46)+LEFT(J47)+LEFT(J48)+LEFT(J49),"-",RIGHT(J40)+RIGHT(J41)+RIGHT(J42)+RIGHT(J43)+RIGHT(J44)+RIGHT(J45)+RIGHT(J46)+RIGHT(J47)+RIGHT(J48)+RIGHT(J49))</f>
        <v>4-5</v>
      </c>
      <c r="K50" s="125"/>
      <c r="L50" s="60"/>
      <c r="M50" s="60"/>
      <c r="N50" s="60"/>
      <c r="O50" s="60"/>
      <c r="P50" s="60"/>
      <c r="Q50" s="60"/>
      <c r="R50" s="92" t="e">
        <f>+CONCATENATE(LEFT(R40)+LEFT(R41)+LEFT(R42)+LEFT(R43)+LEFT(R44)+LEFT(R45)+LEFT(R46)+LEFT(R47)+LEFT(R48)+LEFT(R49),"-")</f>
        <v>#VALUE!</v>
      </c>
      <c r="S50" s="60"/>
      <c r="T50" s="60"/>
    </row>
    <row r="51" spans="4:20" ht="10.5" customHeight="1">
      <c r="D51" s="68"/>
      <c r="L51" s="60"/>
      <c r="M51" s="60"/>
      <c r="N51" s="60"/>
      <c r="O51" s="60"/>
      <c r="P51" s="60"/>
      <c r="Q51" s="60"/>
      <c r="R51" s="93"/>
      <c r="S51" s="60"/>
      <c r="T51" s="60"/>
    </row>
    <row r="52" spans="1:11" ht="15">
      <c r="A52" s="56" t="s">
        <v>39</v>
      </c>
      <c r="B52" s="56"/>
      <c r="C52" s="56"/>
      <c r="D52" s="56" t="s">
        <v>40</v>
      </c>
      <c r="E52" s="56"/>
      <c r="F52" s="56"/>
      <c r="G52" s="56" t="s">
        <v>41</v>
      </c>
      <c r="H52" s="56"/>
      <c r="I52" s="56"/>
      <c r="J52" s="56"/>
      <c r="K52" s="56"/>
    </row>
    <row r="53" spans="1:11" ht="18" customHeight="1">
      <c r="A53" s="126"/>
      <c r="B53" s="126"/>
      <c r="C53" s="56"/>
      <c r="D53" s="126"/>
      <c r="E53" s="126"/>
      <c r="F53" s="56"/>
      <c r="G53" s="126"/>
      <c r="H53" s="126"/>
      <c r="I53" s="126"/>
      <c r="J53" s="126"/>
      <c r="K53" s="56"/>
    </row>
    <row r="55" spans="1:11" ht="18">
      <c r="A55" s="148" t="s">
        <v>10</v>
      </c>
      <c r="B55" s="115"/>
      <c r="C55" s="55"/>
      <c r="D55" s="56"/>
      <c r="E55" s="56"/>
      <c r="F55" s="56"/>
      <c r="G55" s="56"/>
      <c r="H55" s="56"/>
      <c r="I55" s="56"/>
      <c r="J55" s="56"/>
      <c r="K55" s="56"/>
    </row>
    <row r="56" spans="5:11" ht="15">
      <c r="E56" s="56"/>
      <c r="F56" s="58" t="s">
        <v>11</v>
      </c>
      <c r="G56" s="56"/>
      <c r="I56" s="56"/>
      <c r="J56" s="59" t="s">
        <v>12</v>
      </c>
      <c r="K56" s="59" t="s">
        <v>13</v>
      </c>
    </row>
    <row r="57" spans="1:13" ht="15">
      <c r="A57" s="126" t="s">
        <v>14</v>
      </c>
      <c r="B57" s="149"/>
      <c r="C57" s="150">
        <f ca="1">TODAY()</f>
        <v>39033</v>
      </c>
      <c r="D57" s="151"/>
      <c r="E57" s="56"/>
      <c r="F57" s="94" t="s">
        <v>15</v>
      </c>
      <c r="G57" s="131" t="s">
        <v>266</v>
      </c>
      <c r="H57" s="132"/>
      <c r="I57" s="133"/>
      <c r="J57" s="95">
        <f>IF(VALUE(LEFT(J67))=1,1,0)+IF(VALUE(LEFT(J71))=1,1,0)+IF(VALUE(LEFT(J76))=1,1,0)</f>
        <v>2</v>
      </c>
      <c r="K57" s="95">
        <f>IF(VALUE(RIGHT(J67))=1,1,0)+IF(VALUE(RIGHT(J71))=1,1,0)+IF(VALUE(RIGHT(J76))=1,1,0)</f>
        <v>0</v>
      </c>
      <c r="M57" s="60"/>
    </row>
    <row r="58" spans="3:11" ht="15">
      <c r="C58" s="56"/>
      <c r="D58" s="56"/>
      <c r="E58" s="56"/>
      <c r="F58" s="61" t="s">
        <v>16</v>
      </c>
      <c r="G58" s="134" t="s">
        <v>211</v>
      </c>
      <c r="H58" s="135"/>
      <c r="I58" s="136"/>
      <c r="J58" s="62">
        <f>IF(VALUE(LEFT(J68))=1,1,0)+IF(VALUE(LEFT(J70))=1,1,0)+IF(VALUE(LEFT(J74))=1,1,0)</f>
        <v>2</v>
      </c>
      <c r="K58" s="62">
        <f>IF(VALUE(RIGHT(J68))=1,1,0)+IF(VALUE(RIGHT(J70))=1,1,0)+IF(VALUE(RIGHT(J74))=1,1,0)</f>
        <v>0</v>
      </c>
    </row>
    <row r="59" spans="1:11" ht="15">
      <c r="A59" s="126" t="s">
        <v>17</v>
      </c>
      <c r="B59" s="126"/>
      <c r="C59" s="146" t="s">
        <v>47</v>
      </c>
      <c r="D59" s="147"/>
      <c r="E59" s="115"/>
      <c r="F59" s="96" t="s">
        <v>18</v>
      </c>
      <c r="G59" s="137" t="s">
        <v>212</v>
      </c>
      <c r="H59" s="138"/>
      <c r="I59" s="139"/>
      <c r="J59" s="95">
        <f>IF(VALUE(LEFT(J69))=1,1,0)+IF(VALUE(LEFT(J72))=1,1,0)+IF(VALUE(LEFT(J75))=1,1,0)</f>
        <v>1</v>
      </c>
      <c r="K59" s="95">
        <f>IF(VALUE(RIGHT(J69))=1,1,0)+IF(VALUE(RIGHT(J72))=1,1,0)+IF(VALUE(RIGHT(J75))=1,1,0)</f>
        <v>0</v>
      </c>
    </row>
    <row r="60" spans="3:11" ht="15">
      <c r="C60" s="63"/>
      <c r="D60" s="63"/>
      <c r="F60" s="56"/>
      <c r="G60" s="56"/>
      <c r="I60" s="56"/>
      <c r="J60" s="64"/>
      <c r="K60" s="64"/>
    </row>
    <row r="61" spans="1:11" ht="15.75">
      <c r="A61" s="142" t="s">
        <v>11</v>
      </c>
      <c r="B61" s="115"/>
      <c r="C61" s="65" t="s">
        <v>8</v>
      </c>
      <c r="D61" s="55" t="s">
        <v>19</v>
      </c>
      <c r="F61" s="66" t="s">
        <v>19</v>
      </c>
      <c r="G61" s="56"/>
      <c r="I61" s="56"/>
      <c r="J61" s="67" t="s">
        <v>12</v>
      </c>
      <c r="K61" s="67" t="s">
        <v>13</v>
      </c>
    </row>
    <row r="62" spans="1:11" ht="15">
      <c r="A62" s="142" t="s">
        <v>63</v>
      </c>
      <c r="B62" s="143"/>
      <c r="C62" s="145" t="s">
        <v>8</v>
      </c>
      <c r="D62" s="142" t="s">
        <v>92</v>
      </c>
      <c r="E62" s="56"/>
      <c r="F62" s="94" t="s">
        <v>20</v>
      </c>
      <c r="G62" s="131" t="s">
        <v>226</v>
      </c>
      <c r="H62" s="132"/>
      <c r="I62" s="133"/>
      <c r="J62" s="95">
        <f>IF(VALUE(RIGHT(J67))=1,1,0)+IF(VALUE(RIGHT(J70))=1,1,0)+IF(VALUE(RIGHT(J75))=1,1,0)</f>
        <v>0</v>
      </c>
      <c r="K62" s="95">
        <f>IF(VALUE(LEFT(J67))=1,1,0)+IF(VALUE(LEFT(J70))=1,1,0)+IF(VALUE(LEFT(J75))=1,1,0)</f>
        <v>2</v>
      </c>
    </row>
    <row r="63" spans="1:11" ht="15">
      <c r="A63" s="144"/>
      <c r="B63" s="144"/>
      <c r="C63" s="115"/>
      <c r="D63" s="144"/>
      <c r="E63" s="56"/>
      <c r="F63" s="61" t="s">
        <v>21</v>
      </c>
      <c r="G63" s="134" t="s">
        <v>224</v>
      </c>
      <c r="H63" s="135"/>
      <c r="I63" s="136"/>
      <c r="J63" s="62">
        <f>IF(VALUE(RIGHT(J68))=1,1,0)+IF(VALUE(RIGHT(J72))=1,1,0)+IF(VALUE(RIGHT(J76))=1,1,0)</f>
        <v>0</v>
      </c>
      <c r="K63" s="62">
        <f>IF(VALUE(LEFT(J68))=1,1,0)+IF(VALUE(LEFT(J72))=1,1,0)+IF(VALUE(LEFT(J76))=1,1,0)</f>
        <v>1</v>
      </c>
    </row>
    <row r="64" spans="2:19" ht="15">
      <c r="B64" s="56"/>
      <c r="C64" s="56"/>
      <c r="D64" s="56"/>
      <c r="E64" s="56"/>
      <c r="F64" s="96" t="s">
        <v>22</v>
      </c>
      <c r="G64" s="137" t="s">
        <v>225</v>
      </c>
      <c r="H64" s="138"/>
      <c r="I64" s="139"/>
      <c r="J64" s="95">
        <f>IF(VALUE(RIGHT(J69))=1,1,0)+IF(VALUE(RIGHT(J71))=1,1,0)+IF(VALUE(RIGHT(J74))=1,1,0)</f>
        <v>0</v>
      </c>
      <c r="K64" s="95">
        <f>IF(VALUE(LEFT(J69))=1,1,0)+IF(VALUE(LEFT(J71))=1,1,0)+IF(VALUE(LEFT(J74))=1,1,0)</f>
        <v>2</v>
      </c>
      <c r="Q64" s="60"/>
      <c r="R64" s="60"/>
      <c r="S64" s="60"/>
    </row>
    <row r="65" spans="2:20" ht="16.5" thickBot="1">
      <c r="B65" s="55"/>
      <c r="C65" s="55"/>
      <c r="D65" s="55"/>
      <c r="E65" s="55"/>
      <c r="F65" s="56"/>
      <c r="G65" s="56"/>
      <c r="H65" s="56"/>
      <c r="I65" s="56"/>
      <c r="J65" s="56"/>
      <c r="K65" s="56"/>
      <c r="M65" s="68"/>
      <c r="N65" s="68"/>
      <c r="O65" s="60"/>
      <c r="Q65" s="60"/>
      <c r="R65" s="60"/>
      <c r="S65" s="60"/>
      <c r="T65" s="60"/>
    </row>
    <row r="66" spans="2:20" ht="15.75" thickBot="1">
      <c r="B66" s="56"/>
      <c r="C66" s="56"/>
      <c r="D66" s="56"/>
      <c r="E66" s="69" t="s">
        <v>23</v>
      </c>
      <c r="F66" s="70" t="s">
        <v>24</v>
      </c>
      <c r="G66" s="70" t="s">
        <v>25</v>
      </c>
      <c r="H66" s="70" t="s">
        <v>26</v>
      </c>
      <c r="I66" s="70" t="s">
        <v>27</v>
      </c>
      <c r="J66" s="140" t="s">
        <v>9</v>
      </c>
      <c r="K66" s="141"/>
      <c r="L66" s="71"/>
      <c r="M66" s="72"/>
      <c r="N66" s="72"/>
      <c r="O66" s="73"/>
      <c r="P66" s="71"/>
      <c r="Q66" s="73"/>
      <c r="R66" s="74" t="s">
        <v>9</v>
      </c>
      <c r="S66" s="60"/>
      <c r="T66" s="60"/>
    </row>
    <row r="67" spans="1:20" ht="15">
      <c r="A67" s="97" t="s">
        <v>28</v>
      </c>
      <c r="B67" s="98" t="str">
        <f>+G57</f>
        <v>A. Jokinen</v>
      </c>
      <c r="C67" s="99" t="s">
        <v>8</v>
      </c>
      <c r="D67" s="100" t="str">
        <f>+G62</f>
        <v>Y. Zhuo Ping</v>
      </c>
      <c r="E67" s="101" t="s">
        <v>184</v>
      </c>
      <c r="F67" s="101" t="s">
        <v>196</v>
      </c>
      <c r="G67" s="101" t="s">
        <v>216</v>
      </c>
      <c r="H67" s="101" t="s">
        <v>166</v>
      </c>
      <c r="I67" s="101"/>
      <c r="J67" s="129" t="str">
        <f>+IF(VALUE(LEFT(Q67))&gt;VALUE(RIGHT(Q67)),"1-0",IF(VALUE(LEFT(Q67))&lt;VALUE(RIGHT(Q67)),"0-1","0-0"))</f>
        <v>1-0</v>
      </c>
      <c r="K67" s="130"/>
      <c r="L67" s="75">
        <f aca="true" t="shared" si="16" ref="L67:L76">IF(ISTEXT(E67),IF(VALUE(SUBSTITUTE(LEFT(E67,2),"-",",0"))&gt;VALUE(SUBSTITUTE(RIGHT(E67,2),"-","")),1,0.1),0)</f>
        <v>0.1</v>
      </c>
      <c r="M67" s="76">
        <f aca="true" t="shared" si="17" ref="M67:M76">IF(ISTEXT(F67),IF(VALUE(SUBSTITUTE(LEFT(F67,2),"-",",0"))&gt;VALUE(SUBSTITUTE(RIGHT(F67,2),"-","")),1,0.1),0)</f>
        <v>1</v>
      </c>
      <c r="N67" s="76">
        <f aca="true" t="shared" si="18" ref="N67:N76">IF(ISTEXT(G67),IF(VALUE(SUBSTITUTE(LEFT(G67,2),"-",",0"))&gt;VALUE(SUBSTITUTE(RIGHT(G67,2),"-","")),1,0.1),0)</f>
        <v>1</v>
      </c>
      <c r="O67" s="77">
        <f aca="true" t="shared" si="19" ref="O67:O76">IF(ISTEXT(H67),IF(VALUE(SUBSTITUTE(LEFT(H67,2),"-",",0"))&gt;VALUE(SUBSTITUTE(RIGHT(H67,2),"-","")),1,0.1),0.01)</f>
        <v>1</v>
      </c>
      <c r="P67" s="77">
        <f aca="true" t="shared" si="20" ref="P67:P76">IF(ISTEXT(I67),IF(VALUE(SUBSTITUTE(LEFT(I67,2),"-",",0"))&gt;VALUE(SUBSTITUTE(RIGHT(I67,2),"-","")),1,0.1),0.01)</f>
        <v>0.01</v>
      </c>
      <c r="Q67" s="78" t="str">
        <f aca="true" t="shared" si="21" ref="Q67:Q76">LEFT(REPLACE(SUM(L67:P67),2,1,"-"),3)</f>
        <v>3-1</v>
      </c>
      <c r="R67" s="79" t="str">
        <f aca="true" t="shared" si="22" ref="R67:R76">+IF(VALUE(LEFT(Q67))&gt;VALUE(RIGHT(Q67)),"1-0",IF(VALUE(LEFT(Q67))&lt;VALUE(RIGHT(Q67)),"0-1","0-0"))</f>
        <v>1-0</v>
      </c>
      <c r="S67" s="60"/>
      <c r="T67" s="60"/>
    </row>
    <row r="68" spans="1:20" ht="15">
      <c r="A68" s="80" t="s">
        <v>29</v>
      </c>
      <c r="B68" s="81" t="str">
        <f>+G58</f>
        <v>M. Tuomola</v>
      </c>
      <c r="C68" s="82" t="s">
        <v>8</v>
      </c>
      <c r="D68" s="83" t="str">
        <f>+G63</f>
        <v>A. Koivisto</v>
      </c>
      <c r="E68" s="84" t="s">
        <v>209</v>
      </c>
      <c r="F68" s="84" t="s">
        <v>157</v>
      </c>
      <c r="G68" s="84" t="s">
        <v>159</v>
      </c>
      <c r="H68" s="84"/>
      <c r="I68" s="84"/>
      <c r="J68" s="127" t="str">
        <f aca="true" t="shared" si="23" ref="J68:J76">+IF(VALUE(LEFT(Q68))&gt;VALUE(RIGHT(Q68)),"1-0",IF(VALUE(LEFT(Q68))&lt;VALUE(RIGHT(Q68)),"0-1","0-0"))</f>
        <v>1-0</v>
      </c>
      <c r="K68" s="128"/>
      <c r="L68" s="85">
        <f t="shared" si="16"/>
        <v>1</v>
      </c>
      <c r="M68" s="77">
        <f t="shared" si="17"/>
        <v>1</v>
      </c>
      <c r="N68" s="77">
        <f t="shared" si="18"/>
        <v>1</v>
      </c>
      <c r="O68" s="77">
        <f t="shared" si="19"/>
        <v>0.01</v>
      </c>
      <c r="P68" s="77">
        <f t="shared" si="20"/>
        <v>0.01</v>
      </c>
      <c r="Q68" s="86" t="str">
        <f t="shared" si="21"/>
        <v>3-0</v>
      </c>
      <c r="R68" s="79" t="str">
        <f t="shared" si="22"/>
        <v>1-0</v>
      </c>
      <c r="S68" s="60"/>
      <c r="T68" s="60"/>
    </row>
    <row r="69" spans="1:20" ht="15">
      <c r="A69" s="102" t="s">
        <v>30</v>
      </c>
      <c r="B69" s="103" t="str">
        <f>+G59</f>
        <v>J. Rossi</v>
      </c>
      <c r="C69" s="104" t="s">
        <v>8</v>
      </c>
      <c r="D69" s="105" t="str">
        <f>+G64</f>
        <v>P. Grefberg</v>
      </c>
      <c r="E69" s="106" t="s">
        <v>188</v>
      </c>
      <c r="F69" s="106" t="s">
        <v>186</v>
      </c>
      <c r="G69" s="106" t="s">
        <v>186</v>
      </c>
      <c r="H69" s="106"/>
      <c r="I69" s="106"/>
      <c r="J69" s="120" t="str">
        <f t="shared" si="23"/>
        <v>1-0</v>
      </c>
      <c r="K69" s="121"/>
      <c r="L69" s="85">
        <f t="shared" si="16"/>
        <v>1</v>
      </c>
      <c r="M69" s="77">
        <f t="shared" si="17"/>
        <v>1</v>
      </c>
      <c r="N69" s="77">
        <f t="shared" si="18"/>
        <v>1</v>
      </c>
      <c r="O69" s="77">
        <f t="shared" si="19"/>
        <v>0.01</v>
      </c>
      <c r="P69" s="77">
        <f t="shared" si="20"/>
        <v>0.01</v>
      </c>
      <c r="Q69" s="86" t="str">
        <f t="shared" si="21"/>
        <v>3-0</v>
      </c>
      <c r="R69" s="79" t="str">
        <f t="shared" si="22"/>
        <v>1-0</v>
      </c>
      <c r="S69" s="60"/>
      <c r="T69" s="60"/>
    </row>
    <row r="70" spans="1:20" ht="15">
      <c r="A70" s="80" t="s">
        <v>31</v>
      </c>
      <c r="B70" s="81" t="str">
        <f>+G58</f>
        <v>M. Tuomola</v>
      </c>
      <c r="C70" s="82" t="s">
        <v>8</v>
      </c>
      <c r="D70" s="83" t="str">
        <f>+G62</f>
        <v>Y. Zhuo Ping</v>
      </c>
      <c r="E70" s="84" t="s">
        <v>185</v>
      </c>
      <c r="F70" s="84" t="s">
        <v>166</v>
      </c>
      <c r="G70" s="84" t="s">
        <v>205</v>
      </c>
      <c r="H70" s="84" t="s">
        <v>162</v>
      </c>
      <c r="I70" s="84" t="s">
        <v>188</v>
      </c>
      <c r="J70" s="127" t="str">
        <f t="shared" si="23"/>
        <v>1-0</v>
      </c>
      <c r="K70" s="128"/>
      <c r="L70" s="85">
        <f t="shared" si="16"/>
        <v>0.1</v>
      </c>
      <c r="M70" s="77">
        <f t="shared" si="17"/>
        <v>1</v>
      </c>
      <c r="N70" s="77">
        <f t="shared" si="18"/>
        <v>0.1</v>
      </c>
      <c r="O70" s="77">
        <f t="shared" si="19"/>
        <v>1</v>
      </c>
      <c r="P70" s="77">
        <f t="shared" si="20"/>
        <v>1</v>
      </c>
      <c r="Q70" s="86" t="str">
        <f t="shared" si="21"/>
        <v>3-2</v>
      </c>
      <c r="R70" s="79" t="str">
        <f t="shared" si="22"/>
        <v>1-0</v>
      </c>
      <c r="S70" s="60"/>
      <c r="T70" s="60"/>
    </row>
    <row r="71" spans="1:20" ht="15">
      <c r="A71" s="102" t="s">
        <v>32</v>
      </c>
      <c r="B71" s="103" t="str">
        <f>+G57</f>
        <v>A. Jokinen</v>
      </c>
      <c r="C71" s="104" t="s">
        <v>8</v>
      </c>
      <c r="D71" s="105" t="str">
        <f>+G64</f>
        <v>P. Grefberg</v>
      </c>
      <c r="E71" s="106" t="s">
        <v>162</v>
      </c>
      <c r="F71" s="106" t="s">
        <v>188</v>
      </c>
      <c r="G71" s="106" t="s">
        <v>185</v>
      </c>
      <c r="H71" s="106" t="s">
        <v>195</v>
      </c>
      <c r="I71" s="106" t="s">
        <v>182</v>
      </c>
      <c r="J71" s="120" t="str">
        <f t="shared" si="23"/>
        <v>1-0</v>
      </c>
      <c r="K71" s="121"/>
      <c r="L71" s="85">
        <f t="shared" si="16"/>
        <v>1</v>
      </c>
      <c r="M71" s="77">
        <f t="shared" si="17"/>
        <v>1</v>
      </c>
      <c r="N71" s="77">
        <f t="shared" si="18"/>
        <v>0.1</v>
      </c>
      <c r="O71" s="77">
        <f t="shared" si="19"/>
        <v>0.1</v>
      </c>
      <c r="P71" s="77">
        <f t="shared" si="20"/>
        <v>1</v>
      </c>
      <c r="Q71" s="86" t="str">
        <f t="shared" si="21"/>
        <v>3-2</v>
      </c>
      <c r="R71" s="79" t="str">
        <f t="shared" si="22"/>
        <v>1-0</v>
      </c>
      <c r="S71" s="60"/>
      <c r="T71" s="60"/>
    </row>
    <row r="72" spans="1:20" ht="15">
      <c r="A72" s="80" t="s">
        <v>33</v>
      </c>
      <c r="B72" s="81" t="str">
        <f>+G59</f>
        <v>J. Rossi</v>
      </c>
      <c r="C72" s="82" t="s">
        <v>8</v>
      </c>
      <c r="D72" s="83" t="str">
        <f>+G63</f>
        <v>A. Koivisto</v>
      </c>
      <c r="E72" s="84"/>
      <c r="F72" s="84"/>
      <c r="G72" s="84"/>
      <c r="H72" s="84"/>
      <c r="I72" s="84"/>
      <c r="J72" s="127" t="str">
        <f t="shared" si="23"/>
        <v>0-0</v>
      </c>
      <c r="K72" s="128"/>
      <c r="L72" s="85">
        <f t="shared" si="16"/>
        <v>0</v>
      </c>
      <c r="M72" s="77">
        <f t="shared" si="17"/>
        <v>0</v>
      </c>
      <c r="N72" s="77">
        <f t="shared" si="18"/>
        <v>0</v>
      </c>
      <c r="O72" s="77">
        <f t="shared" si="19"/>
        <v>0.01</v>
      </c>
      <c r="P72" s="77">
        <f t="shared" si="20"/>
        <v>0.01</v>
      </c>
      <c r="Q72" s="86" t="str">
        <f t="shared" si="21"/>
        <v>0-0</v>
      </c>
      <c r="R72" s="79" t="str">
        <f t="shared" si="22"/>
        <v>0-0</v>
      </c>
      <c r="S72" s="60"/>
      <c r="T72" s="60"/>
    </row>
    <row r="73" spans="1:20" ht="15">
      <c r="A73" s="102" t="s">
        <v>34</v>
      </c>
      <c r="B73" s="107"/>
      <c r="C73" s="108" t="s">
        <v>8</v>
      </c>
      <c r="D73" s="109"/>
      <c r="E73" s="106"/>
      <c r="F73" s="106"/>
      <c r="G73" s="106"/>
      <c r="H73" s="106"/>
      <c r="I73" s="106"/>
      <c r="J73" s="120" t="str">
        <f t="shared" si="23"/>
        <v>0-0</v>
      </c>
      <c r="K73" s="121"/>
      <c r="L73" s="85">
        <f t="shared" si="16"/>
        <v>0</v>
      </c>
      <c r="M73" s="77">
        <f t="shared" si="17"/>
        <v>0</v>
      </c>
      <c r="N73" s="77">
        <f t="shared" si="18"/>
        <v>0</v>
      </c>
      <c r="O73" s="77">
        <f t="shared" si="19"/>
        <v>0.01</v>
      </c>
      <c r="P73" s="77">
        <f t="shared" si="20"/>
        <v>0.01</v>
      </c>
      <c r="Q73" s="86" t="str">
        <f t="shared" si="21"/>
        <v>0-0</v>
      </c>
      <c r="R73" s="79" t="str">
        <f t="shared" si="22"/>
        <v>0-0</v>
      </c>
      <c r="S73" s="60"/>
      <c r="T73" s="60"/>
    </row>
    <row r="74" spans="1:20" ht="15">
      <c r="A74" s="80" t="s">
        <v>35</v>
      </c>
      <c r="B74" s="81" t="str">
        <f>+G58</f>
        <v>M. Tuomola</v>
      </c>
      <c r="C74" s="82" t="s">
        <v>8</v>
      </c>
      <c r="D74" s="83" t="str">
        <f>+G64</f>
        <v>P. Grefberg</v>
      </c>
      <c r="E74" s="84"/>
      <c r="F74" s="84"/>
      <c r="G74" s="84"/>
      <c r="H74" s="84"/>
      <c r="I74" s="84"/>
      <c r="J74" s="127" t="str">
        <f t="shared" si="23"/>
        <v>0-0</v>
      </c>
      <c r="K74" s="128"/>
      <c r="L74" s="85">
        <f t="shared" si="16"/>
        <v>0</v>
      </c>
      <c r="M74" s="77">
        <f t="shared" si="17"/>
        <v>0</v>
      </c>
      <c r="N74" s="77">
        <f t="shared" si="18"/>
        <v>0</v>
      </c>
      <c r="O74" s="77">
        <f t="shared" si="19"/>
        <v>0.01</v>
      </c>
      <c r="P74" s="77">
        <f t="shared" si="20"/>
        <v>0.01</v>
      </c>
      <c r="Q74" s="86" t="str">
        <f t="shared" si="21"/>
        <v>0-0</v>
      </c>
      <c r="R74" s="79" t="str">
        <f t="shared" si="22"/>
        <v>0-0</v>
      </c>
      <c r="S74" s="60"/>
      <c r="T74" s="60"/>
    </row>
    <row r="75" spans="1:20" ht="15">
      <c r="A75" s="102" t="s">
        <v>36</v>
      </c>
      <c r="B75" s="103" t="str">
        <f>+G59</f>
        <v>J. Rossi</v>
      </c>
      <c r="C75" s="104" t="s">
        <v>8</v>
      </c>
      <c r="D75" s="105" t="str">
        <f>+G62</f>
        <v>Y. Zhuo Ping</v>
      </c>
      <c r="E75" s="106"/>
      <c r="F75" s="106"/>
      <c r="G75" s="106"/>
      <c r="H75" s="106"/>
      <c r="I75" s="106"/>
      <c r="J75" s="120" t="str">
        <f t="shared" si="23"/>
        <v>0-0</v>
      </c>
      <c r="K75" s="121"/>
      <c r="L75" s="85">
        <f t="shared" si="16"/>
        <v>0</v>
      </c>
      <c r="M75" s="77">
        <f t="shared" si="17"/>
        <v>0</v>
      </c>
      <c r="N75" s="77">
        <f t="shared" si="18"/>
        <v>0</v>
      </c>
      <c r="O75" s="77">
        <f t="shared" si="19"/>
        <v>0.01</v>
      </c>
      <c r="P75" s="77">
        <f t="shared" si="20"/>
        <v>0.01</v>
      </c>
      <c r="Q75" s="86" t="str">
        <f t="shared" si="21"/>
        <v>0-0</v>
      </c>
      <c r="R75" s="79" t="str">
        <f t="shared" si="22"/>
        <v>0-0</v>
      </c>
      <c r="S75" s="60"/>
      <c r="T75" s="60"/>
    </row>
    <row r="76" spans="1:20" ht="15.75" thickBot="1">
      <c r="A76" s="87" t="s">
        <v>37</v>
      </c>
      <c r="B76" s="88" t="str">
        <f>+G57</f>
        <v>A. Jokinen</v>
      </c>
      <c r="C76" s="89" t="s">
        <v>8</v>
      </c>
      <c r="D76" s="90" t="str">
        <f>+G63</f>
        <v>A. Koivisto</v>
      </c>
      <c r="E76" s="91"/>
      <c r="F76" s="91"/>
      <c r="G76" s="91"/>
      <c r="H76" s="91"/>
      <c r="I76" s="91"/>
      <c r="J76" s="122" t="str">
        <f t="shared" si="23"/>
        <v>0-0</v>
      </c>
      <c r="K76" s="123"/>
      <c r="L76" s="85">
        <f t="shared" si="16"/>
        <v>0</v>
      </c>
      <c r="M76" s="77">
        <f t="shared" si="17"/>
        <v>0</v>
      </c>
      <c r="N76" s="77">
        <f t="shared" si="18"/>
        <v>0</v>
      </c>
      <c r="O76" s="77">
        <f t="shared" si="19"/>
        <v>0.01</v>
      </c>
      <c r="P76" s="77">
        <f t="shared" si="20"/>
        <v>0.01</v>
      </c>
      <c r="Q76" s="86" t="str">
        <f t="shared" si="21"/>
        <v>0-0</v>
      </c>
      <c r="R76" s="79" t="str">
        <f t="shared" si="22"/>
        <v>0-0</v>
      </c>
      <c r="S76" s="60"/>
      <c r="T76" s="60"/>
    </row>
    <row r="77" spans="4:20" ht="16.5" thickBot="1">
      <c r="D77" s="68"/>
      <c r="H77" s="55" t="s">
        <v>38</v>
      </c>
      <c r="J77" s="124" t="str">
        <f>+CONCATENATE(LEFT(J67)+LEFT(J68)+LEFT(J69)+LEFT(J70)+LEFT(J71)+LEFT(J72)+LEFT(J73)+LEFT(J74)+LEFT(J75)+LEFT(J76),"-",RIGHT(J67)+RIGHT(J68)+RIGHT(J69)+RIGHT(J70)+RIGHT(J71)+RIGHT(J72)+RIGHT(J73)+RIGHT(J74)+RIGHT(J75)+RIGHT(J76))</f>
        <v>5-0</v>
      </c>
      <c r="K77" s="125"/>
      <c r="L77" s="60"/>
      <c r="M77" s="60"/>
      <c r="N77" s="60"/>
      <c r="O77" s="60"/>
      <c r="P77" s="60"/>
      <c r="Q77" s="60"/>
      <c r="R77" s="92" t="str">
        <f>+CONCATENATE(LEFT(R67)+LEFT(R68)+LEFT(R69)+LEFT(R70)+LEFT(R71)+LEFT(R72)+LEFT(R73)+LEFT(R74)+LEFT(R75)+LEFT(R76),"-")</f>
        <v>5-</v>
      </c>
      <c r="S77" s="60"/>
      <c r="T77" s="60"/>
    </row>
    <row r="78" spans="4:20" ht="10.5" customHeight="1">
      <c r="D78" s="68"/>
      <c r="L78" s="60"/>
      <c r="M78" s="60"/>
      <c r="N78" s="60"/>
      <c r="O78" s="60"/>
      <c r="P78" s="60"/>
      <c r="Q78" s="60"/>
      <c r="R78" s="93"/>
      <c r="S78" s="60"/>
      <c r="T78" s="60"/>
    </row>
    <row r="79" spans="1:11" ht="15">
      <c r="A79" s="56" t="s">
        <v>39</v>
      </c>
      <c r="B79" s="56"/>
      <c r="C79" s="56"/>
      <c r="D79" s="56" t="s">
        <v>40</v>
      </c>
      <c r="E79" s="56"/>
      <c r="F79" s="56"/>
      <c r="G79" s="56" t="s">
        <v>41</v>
      </c>
      <c r="H79" s="56"/>
      <c r="I79" s="56"/>
      <c r="J79" s="56"/>
      <c r="K79" s="56"/>
    </row>
    <row r="80" spans="1:11" ht="18" customHeight="1">
      <c r="A80" s="126"/>
      <c r="B80" s="126"/>
      <c r="C80" s="56"/>
      <c r="D80" s="126"/>
      <c r="E80" s="126"/>
      <c r="F80" s="56"/>
      <c r="G80" s="126"/>
      <c r="H80" s="126"/>
      <c r="I80" s="126"/>
      <c r="J80" s="126"/>
      <c r="K80" s="56"/>
    </row>
    <row r="82" spans="1:11" ht="18">
      <c r="A82" s="148" t="s">
        <v>10</v>
      </c>
      <c r="B82" s="115"/>
      <c r="C82" s="55"/>
      <c r="D82" s="56"/>
      <c r="E82" s="56"/>
      <c r="F82" s="56"/>
      <c r="G82" s="56"/>
      <c r="H82" s="56"/>
      <c r="I82" s="56"/>
      <c r="J82" s="56"/>
      <c r="K82" s="56"/>
    </row>
    <row r="83" spans="5:11" ht="15">
      <c r="E83" s="56"/>
      <c r="F83" s="58" t="s">
        <v>11</v>
      </c>
      <c r="G83" s="56"/>
      <c r="I83" s="56"/>
      <c r="J83" s="59" t="s">
        <v>12</v>
      </c>
      <c r="K83" s="59" t="s">
        <v>13</v>
      </c>
    </row>
    <row r="84" spans="1:13" ht="15">
      <c r="A84" s="126" t="s">
        <v>14</v>
      </c>
      <c r="B84" s="149"/>
      <c r="C84" s="150">
        <f ca="1">TODAY()</f>
        <v>39033</v>
      </c>
      <c r="D84" s="151"/>
      <c r="E84" s="56"/>
      <c r="F84" s="94" t="s">
        <v>15</v>
      </c>
      <c r="G84" s="131" t="s">
        <v>152</v>
      </c>
      <c r="H84" s="132"/>
      <c r="I84" s="133"/>
      <c r="J84" s="95">
        <f>IF(VALUE(LEFT(J94))=1,1,0)+IF(VALUE(LEFT(J98))=1,1,0)+IF(VALUE(LEFT(J103))=1,1,0)</f>
        <v>1</v>
      </c>
      <c r="K84" s="95">
        <f>IF(VALUE(RIGHT(J94))=1,1,0)+IF(VALUE(RIGHT(J98))=1,1,0)+IF(VALUE(RIGHT(J103))=1,1,0)</f>
        <v>2</v>
      </c>
      <c r="M84" s="60"/>
    </row>
    <row r="85" spans="3:11" ht="15">
      <c r="C85" s="56"/>
      <c r="D85" s="56"/>
      <c r="E85" s="56"/>
      <c r="F85" s="61" t="s">
        <v>16</v>
      </c>
      <c r="G85" s="134" t="s">
        <v>267</v>
      </c>
      <c r="H85" s="135"/>
      <c r="I85" s="136"/>
      <c r="J85" s="62">
        <f>IF(VALUE(LEFT(J95))=1,1,0)+IF(VALUE(LEFT(J97))=1,1,0)+IF(VALUE(LEFT(J101))=1,1,0)</f>
        <v>3</v>
      </c>
      <c r="K85" s="62">
        <f>IF(VALUE(RIGHT(J95))=1,1,0)+IF(VALUE(RIGHT(J97))=1,1,0)+IF(VALUE(RIGHT(J101))=1,1,0)</f>
        <v>0</v>
      </c>
    </row>
    <row r="86" spans="1:11" ht="15">
      <c r="A86" s="126" t="s">
        <v>17</v>
      </c>
      <c r="B86" s="126"/>
      <c r="C86" s="146" t="s">
        <v>47</v>
      </c>
      <c r="D86" s="147"/>
      <c r="E86" s="115"/>
      <c r="F86" s="96" t="s">
        <v>18</v>
      </c>
      <c r="G86" s="137" t="s">
        <v>154</v>
      </c>
      <c r="H86" s="138"/>
      <c r="I86" s="139"/>
      <c r="J86" s="95">
        <f>IF(VALUE(LEFT(J96))=1,1,0)+IF(VALUE(LEFT(J99))=1,1,0)+IF(VALUE(LEFT(J102))=1,1,0)</f>
        <v>0</v>
      </c>
      <c r="K86" s="95">
        <f>IF(VALUE(RIGHT(J96))=1,1,0)+IF(VALUE(RIGHT(J99))=1,1,0)+IF(VALUE(RIGHT(J102))=1,1,0)</f>
        <v>3</v>
      </c>
    </row>
    <row r="87" spans="3:11" ht="15">
      <c r="C87" s="63"/>
      <c r="D87" s="63"/>
      <c r="F87" s="56"/>
      <c r="G87" s="56"/>
      <c r="I87" s="56"/>
      <c r="J87" s="64"/>
      <c r="K87" s="64"/>
    </row>
    <row r="88" spans="1:11" ht="15.75">
      <c r="A88" s="142" t="s">
        <v>11</v>
      </c>
      <c r="B88" s="115"/>
      <c r="C88" s="65" t="s">
        <v>8</v>
      </c>
      <c r="D88" s="55" t="s">
        <v>19</v>
      </c>
      <c r="F88" s="66" t="s">
        <v>19</v>
      </c>
      <c r="G88" s="56"/>
      <c r="I88" s="56"/>
      <c r="J88" s="67" t="s">
        <v>12</v>
      </c>
      <c r="K88" s="67" t="s">
        <v>13</v>
      </c>
    </row>
    <row r="89" spans="1:11" ht="15">
      <c r="A89" s="142" t="s">
        <v>50</v>
      </c>
      <c r="B89" s="143"/>
      <c r="C89" s="145" t="s">
        <v>8</v>
      </c>
      <c r="D89" s="142" t="s">
        <v>59</v>
      </c>
      <c r="E89" s="56"/>
      <c r="F89" s="94" t="s">
        <v>20</v>
      </c>
      <c r="G89" s="131" t="s">
        <v>218</v>
      </c>
      <c r="H89" s="132"/>
      <c r="I89" s="133"/>
      <c r="J89" s="95">
        <f>IF(VALUE(RIGHT(J94))=1,1,0)+IF(VALUE(RIGHT(J97))=1,1,0)+IF(VALUE(RIGHT(J102))=1,1,0)</f>
        <v>1</v>
      </c>
      <c r="K89" s="95">
        <f>IF(VALUE(LEFT(J94))=1,1,0)+IF(VALUE(LEFT(J97))=1,1,0)+IF(VALUE(LEFT(J102))=1,1,0)</f>
        <v>2</v>
      </c>
    </row>
    <row r="90" spans="1:11" ht="15">
      <c r="A90" s="144"/>
      <c r="B90" s="144"/>
      <c r="C90" s="115"/>
      <c r="D90" s="144"/>
      <c r="E90" s="56"/>
      <c r="F90" s="61" t="s">
        <v>21</v>
      </c>
      <c r="G90" s="134" t="s">
        <v>220</v>
      </c>
      <c r="H90" s="135"/>
      <c r="I90" s="136"/>
      <c r="J90" s="62">
        <f>IF(VALUE(RIGHT(J95))=1,1,0)+IF(VALUE(RIGHT(J99))=1,1,0)+IF(VALUE(RIGHT(J103))=1,1,0)</f>
        <v>2</v>
      </c>
      <c r="K90" s="62">
        <f>IF(VALUE(LEFT(J95))=1,1,0)+IF(VALUE(LEFT(J99))=1,1,0)+IF(VALUE(LEFT(J103))=1,1,0)</f>
        <v>1</v>
      </c>
    </row>
    <row r="91" spans="2:19" ht="15">
      <c r="B91" s="56"/>
      <c r="C91" s="56"/>
      <c r="D91" s="56"/>
      <c r="E91" s="56"/>
      <c r="F91" s="96" t="s">
        <v>22</v>
      </c>
      <c r="G91" s="137" t="s">
        <v>268</v>
      </c>
      <c r="H91" s="138"/>
      <c r="I91" s="139"/>
      <c r="J91" s="95">
        <f>IF(VALUE(RIGHT(J96))=1,1,0)+IF(VALUE(RIGHT(J98))=1,1,0)+IF(VALUE(RIGHT(J101))=1,1,0)</f>
        <v>2</v>
      </c>
      <c r="K91" s="95">
        <f>IF(VALUE(LEFT(J96))=1,1,0)+IF(VALUE(LEFT(J98))=1,1,0)+IF(VALUE(LEFT(J101))=1,1,0)</f>
        <v>1</v>
      </c>
      <c r="Q91" s="60"/>
      <c r="R91" s="60"/>
      <c r="S91" s="60"/>
    </row>
    <row r="92" spans="2:20" ht="16.5" thickBot="1">
      <c r="B92" s="55"/>
      <c r="C92" s="55"/>
      <c r="D92" s="55"/>
      <c r="E92" s="55"/>
      <c r="F92" s="56"/>
      <c r="G92" s="56"/>
      <c r="H92" s="56"/>
      <c r="I92" s="56"/>
      <c r="J92" s="56"/>
      <c r="K92" s="56"/>
      <c r="M92" s="68"/>
      <c r="N92" s="68"/>
      <c r="O92" s="60"/>
      <c r="Q92" s="60"/>
      <c r="R92" s="60"/>
      <c r="S92" s="60"/>
      <c r="T92" s="60"/>
    </row>
    <row r="93" spans="2:20" ht="15.75" thickBot="1">
      <c r="B93" s="56"/>
      <c r="C93" s="56"/>
      <c r="D93" s="56"/>
      <c r="E93" s="69" t="s">
        <v>23</v>
      </c>
      <c r="F93" s="70" t="s">
        <v>24</v>
      </c>
      <c r="G93" s="70" t="s">
        <v>25</v>
      </c>
      <c r="H93" s="70" t="s">
        <v>26</v>
      </c>
      <c r="I93" s="70" t="s">
        <v>27</v>
      </c>
      <c r="J93" s="140" t="s">
        <v>9</v>
      </c>
      <c r="K93" s="141"/>
      <c r="L93" s="71"/>
      <c r="M93" s="72"/>
      <c r="N93" s="72"/>
      <c r="O93" s="73"/>
      <c r="P93" s="71"/>
      <c r="Q93" s="73"/>
      <c r="R93" s="74" t="s">
        <v>9</v>
      </c>
      <c r="S93" s="60"/>
      <c r="T93" s="60"/>
    </row>
    <row r="94" spans="1:20" ht="15">
      <c r="A94" s="97" t="s">
        <v>28</v>
      </c>
      <c r="B94" s="98" t="str">
        <f>+G84</f>
        <v>M. Haarala</v>
      </c>
      <c r="C94" s="99" t="s">
        <v>8</v>
      </c>
      <c r="D94" s="100" t="str">
        <f>+G89</f>
        <v>M. Nyyssönen</v>
      </c>
      <c r="E94" s="101" t="s">
        <v>182</v>
      </c>
      <c r="F94" s="101" t="s">
        <v>164</v>
      </c>
      <c r="G94" s="101" t="s">
        <v>186</v>
      </c>
      <c r="H94" s="101"/>
      <c r="I94" s="101"/>
      <c r="J94" s="129" t="str">
        <f>+IF(VALUE(LEFT(Q94))&gt;VALUE(RIGHT(Q94)),"1-0",IF(VALUE(LEFT(Q94))&lt;VALUE(RIGHT(Q94)),"0-1","0-0"))</f>
        <v>1-0</v>
      </c>
      <c r="K94" s="130"/>
      <c r="L94" s="75">
        <f aca="true" t="shared" si="24" ref="L94:L103">IF(ISTEXT(E94),IF(VALUE(SUBSTITUTE(LEFT(E94,2),"-",",0"))&gt;VALUE(SUBSTITUTE(RIGHT(E94,2),"-","")),1,0.1),0)</f>
        <v>1</v>
      </c>
      <c r="M94" s="76">
        <f aca="true" t="shared" si="25" ref="M94:M103">IF(ISTEXT(F94),IF(VALUE(SUBSTITUTE(LEFT(F94,2),"-",",0"))&gt;VALUE(SUBSTITUTE(RIGHT(F94,2),"-","")),1,0.1),0)</f>
        <v>1</v>
      </c>
      <c r="N94" s="76">
        <f aca="true" t="shared" si="26" ref="N94:N103">IF(ISTEXT(G94),IF(VALUE(SUBSTITUTE(LEFT(G94,2),"-",",0"))&gt;VALUE(SUBSTITUTE(RIGHT(G94,2),"-","")),1,0.1),0)</f>
        <v>1</v>
      </c>
      <c r="O94" s="77">
        <f aca="true" t="shared" si="27" ref="O94:O103">IF(ISTEXT(H94),IF(VALUE(SUBSTITUTE(LEFT(H94,2),"-",",0"))&gt;VALUE(SUBSTITUTE(RIGHT(H94,2),"-","")),1,0.1),0.01)</f>
        <v>0.01</v>
      </c>
      <c r="P94" s="77">
        <f aca="true" t="shared" si="28" ref="P94:P103">IF(ISTEXT(I94),IF(VALUE(SUBSTITUTE(LEFT(I94,2),"-",",0"))&gt;VALUE(SUBSTITUTE(RIGHT(I94,2),"-","")),1,0.1),0.01)</f>
        <v>0.01</v>
      </c>
      <c r="Q94" s="78" t="str">
        <f aca="true" t="shared" si="29" ref="Q94:Q103">LEFT(REPLACE(SUM(L94:P94),2,1,"-"),3)</f>
        <v>3-0</v>
      </c>
      <c r="R94" s="79" t="str">
        <f aca="true" t="shared" si="30" ref="R94:R103">+IF(VALUE(LEFT(Q94))&gt;VALUE(RIGHT(Q94)),"1-0",IF(VALUE(LEFT(Q94))&lt;VALUE(RIGHT(Q94)),"0-1","0-0"))</f>
        <v>1-0</v>
      </c>
      <c r="S94" s="60"/>
      <c r="T94" s="60"/>
    </row>
    <row r="95" spans="1:20" ht="15">
      <c r="A95" s="80" t="s">
        <v>29</v>
      </c>
      <c r="B95" s="81" t="str">
        <f>+G85</f>
        <v>E. Miettinen</v>
      </c>
      <c r="C95" s="82" t="s">
        <v>8</v>
      </c>
      <c r="D95" s="83" t="str">
        <f>+G90</f>
        <v>M. Kantola</v>
      </c>
      <c r="E95" s="84" t="s">
        <v>157</v>
      </c>
      <c r="F95" s="84" t="s">
        <v>196</v>
      </c>
      <c r="G95" s="84" t="s">
        <v>157</v>
      </c>
      <c r="H95" s="84"/>
      <c r="I95" s="84"/>
      <c r="J95" s="127" t="str">
        <f aca="true" t="shared" si="31" ref="J95:J103">+IF(VALUE(LEFT(Q95))&gt;VALUE(RIGHT(Q95)),"1-0",IF(VALUE(LEFT(Q95))&lt;VALUE(RIGHT(Q95)),"0-1","0-0"))</f>
        <v>1-0</v>
      </c>
      <c r="K95" s="128"/>
      <c r="L95" s="85">
        <f t="shared" si="24"/>
        <v>1</v>
      </c>
      <c r="M95" s="77">
        <f t="shared" si="25"/>
        <v>1</v>
      </c>
      <c r="N95" s="77">
        <f t="shared" si="26"/>
        <v>1</v>
      </c>
      <c r="O95" s="77">
        <f t="shared" si="27"/>
        <v>0.01</v>
      </c>
      <c r="P95" s="77">
        <f t="shared" si="28"/>
        <v>0.01</v>
      </c>
      <c r="Q95" s="86" t="str">
        <f t="shared" si="29"/>
        <v>3-0</v>
      </c>
      <c r="R95" s="79" t="str">
        <f t="shared" si="30"/>
        <v>1-0</v>
      </c>
      <c r="S95" s="60"/>
      <c r="T95" s="60"/>
    </row>
    <row r="96" spans="1:20" ht="15">
      <c r="A96" s="102" t="s">
        <v>30</v>
      </c>
      <c r="B96" s="103" t="str">
        <f>+G86</f>
        <v>J. Kokkonen</v>
      </c>
      <c r="C96" s="104" t="s">
        <v>8</v>
      </c>
      <c r="D96" s="105" t="str">
        <f>+G91</f>
        <v>J. Flemming</v>
      </c>
      <c r="E96" s="106" t="s">
        <v>165</v>
      </c>
      <c r="F96" s="106" t="s">
        <v>162</v>
      </c>
      <c r="G96" s="106" t="s">
        <v>185</v>
      </c>
      <c r="H96" s="106" t="s">
        <v>185</v>
      </c>
      <c r="I96" s="106"/>
      <c r="J96" s="120" t="str">
        <f t="shared" si="31"/>
        <v>0-1</v>
      </c>
      <c r="K96" s="121"/>
      <c r="L96" s="85">
        <f t="shared" si="24"/>
        <v>0.1</v>
      </c>
      <c r="M96" s="77">
        <f t="shared" si="25"/>
        <v>1</v>
      </c>
      <c r="N96" s="77">
        <f t="shared" si="26"/>
        <v>0.1</v>
      </c>
      <c r="O96" s="77">
        <f t="shared" si="27"/>
        <v>0.1</v>
      </c>
      <c r="P96" s="77">
        <f t="shared" si="28"/>
        <v>0.01</v>
      </c>
      <c r="Q96" s="86" t="str">
        <f t="shared" si="29"/>
        <v>1-3</v>
      </c>
      <c r="R96" s="79" t="str">
        <f t="shared" si="30"/>
        <v>0-1</v>
      </c>
      <c r="S96" s="60"/>
      <c r="T96" s="60"/>
    </row>
    <row r="97" spans="1:20" ht="15">
      <c r="A97" s="80" t="s">
        <v>31</v>
      </c>
      <c r="B97" s="81" t="str">
        <f>+G85</f>
        <v>E. Miettinen</v>
      </c>
      <c r="C97" s="82" t="s">
        <v>8</v>
      </c>
      <c r="D97" s="83" t="str">
        <f>+G89</f>
        <v>M. Nyyssönen</v>
      </c>
      <c r="E97" s="84" t="s">
        <v>162</v>
      </c>
      <c r="F97" s="84" t="s">
        <v>182</v>
      </c>
      <c r="G97" s="84" t="s">
        <v>188</v>
      </c>
      <c r="H97" s="84"/>
      <c r="I97" s="84"/>
      <c r="J97" s="127" t="str">
        <f t="shared" si="31"/>
        <v>1-0</v>
      </c>
      <c r="K97" s="128"/>
      <c r="L97" s="85">
        <f t="shared" si="24"/>
        <v>1</v>
      </c>
      <c r="M97" s="77">
        <f t="shared" si="25"/>
        <v>1</v>
      </c>
      <c r="N97" s="77">
        <f t="shared" si="26"/>
        <v>1</v>
      </c>
      <c r="O97" s="77">
        <f t="shared" si="27"/>
        <v>0.01</v>
      </c>
      <c r="P97" s="77">
        <f t="shared" si="28"/>
        <v>0.01</v>
      </c>
      <c r="Q97" s="86" t="str">
        <f t="shared" si="29"/>
        <v>3-0</v>
      </c>
      <c r="R97" s="79" t="str">
        <f t="shared" si="30"/>
        <v>1-0</v>
      </c>
      <c r="S97" s="60"/>
      <c r="T97" s="60"/>
    </row>
    <row r="98" spans="1:20" ht="15">
      <c r="A98" s="102" t="s">
        <v>32</v>
      </c>
      <c r="B98" s="103" t="str">
        <f>+G84</f>
        <v>M. Haarala</v>
      </c>
      <c r="C98" s="104" t="s">
        <v>8</v>
      </c>
      <c r="D98" s="105" t="str">
        <f>+G91</f>
        <v>J. Flemming</v>
      </c>
      <c r="E98" s="106" t="s">
        <v>157</v>
      </c>
      <c r="F98" s="106" t="s">
        <v>163</v>
      </c>
      <c r="G98" s="106" t="s">
        <v>231</v>
      </c>
      <c r="H98" s="106" t="s">
        <v>185</v>
      </c>
      <c r="I98" s="106" t="s">
        <v>165</v>
      </c>
      <c r="J98" s="120" t="str">
        <f t="shared" si="31"/>
        <v>0-1</v>
      </c>
      <c r="K98" s="121"/>
      <c r="L98" s="85">
        <f t="shared" si="24"/>
        <v>1</v>
      </c>
      <c r="M98" s="77">
        <f t="shared" si="25"/>
        <v>0.1</v>
      </c>
      <c r="N98" s="77">
        <f t="shared" si="26"/>
        <v>1</v>
      </c>
      <c r="O98" s="77">
        <f t="shared" si="27"/>
        <v>0.1</v>
      </c>
      <c r="P98" s="77">
        <f t="shared" si="28"/>
        <v>0.1</v>
      </c>
      <c r="Q98" s="86" t="str">
        <f t="shared" si="29"/>
        <v>2-3</v>
      </c>
      <c r="R98" s="79" t="str">
        <f t="shared" si="30"/>
        <v>0-1</v>
      </c>
      <c r="S98" s="60"/>
      <c r="T98" s="60"/>
    </row>
    <row r="99" spans="1:20" ht="15">
      <c r="A99" s="80" t="s">
        <v>33</v>
      </c>
      <c r="B99" s="81" t="str">
        <f>+G86</f>
        <v>J. Kokkonen</v>
      </c>
      <c r="C99" s="82" t="s">
        <v>8</v>
      </c>
      <c r="D99" s="83" t="str">
        <f>+G90</f>
        <v>M. Kantola</v>
      </c>
      <c r="E99" s="84" t="s">
        <v>205</v>
      </c>
      <c r="F99" s="84" t="s">
        <v>195</v>
      </c>
      <c r="G99" s="84" t="s">
        <v>182</v>
      </c>
      <c r="H99" s="84" t="s">
        <v>195</v>
      </c>
      <c r="I99" s="84"/>
      <c r="J99" s="127" t="str">
        <f t="shared" si="31"/>
        <v>0-1</v>
      </c>
      <c r="K99" s="128"/>
      <c r="L99" s="85">
        <f t="shared" si="24"/>
        <v>0.1</v>
      </c>
      <c r="M99" s="77">
        <f t="shared" si="25"/>
        <v>0.1</v>
      </c>
      <c r="N99" s="77">
        <f t="shared" si="26"/>
        <v>1</v>
      </c>
      <c r="O99" s="77">
        <f t="shared" si="27"/>
        <v>0.1</v>
      </c>
      <c r="P99" s="77">
        <f t="shared" si="28"/>
        <v>0.01</v>
      </c>
      <c r="Q99" s="86" t="str">
        <f t="shared" si="29"/>
        <v>1-3</v>
      </c>
      <c r="R99" s="79" t="str">
        <f t="shared" si="30"/>
        <v>0-1</v>
      </c>
      <c r="S99" s="60"/>
      <c r="T99" s="60"/>
    </row>
    <row r="100" spans="1:20" ht="15">
      <c r="A100" s="102" t="s">
        <v>34</v>
      </c>
      <c r="B100" s="107"/>
      <c r="C100" s="108" t="s">
        <v>8</v>
      </c>
      <c r="D100" s="109"/>
      <c r="E100" s="106"/>
      <c r="F100" s="106"/>
      <c r="G100" s="106"/>
      <c r="H100" s="106"/>
      <c r="I100" s="106"/>
      <c r="J100" s="120" t="str">
        <f t="shared" si="31"/>
        <v>0-0</v>
      </c>
      <c r="K100" s="121"/>
      <c r="L100" s="85">
        <f t="shared" si="24"/>
        <v>0</v>
      </c>
      <c r="M100" s="77">
        <f t="shared" si="25"/>
        <v>0</v>
      </c>
      <c r="N100" s="77">
        <f t="shared" si="26"/>
        <v>0</v>
      </c>
      <c r="O100" s="77">
        <f t="shared" si="27"/>
        <v>0.01</v>
      </c>
      <c r="P100" s="77">
        <f t="shared" si="28"/>
        <v>0.01</v>
      </c>
      <c r="Q100" s="86" t="str">
        <f t="shared" si="29"/>
        <v>0-0</v>
      </c>
      <c r="R100" s="79" t="str">
        <f t="shared" si="30"/>
        <v>0-0</v>
      </c>
      <c r="S100" s="60"/>
      <c r="T100" s="60"/>
    </row>
    <row r="101" spans="1:20" ht="15">
      <c r="A101" s="80" t="s">
        <v>35</v>
      </c>
      <c r="B101" s="81" t="str">
        <f>+G85</f>
        <v>E. Miettinen</v>
      </c>
      <c r="C101" s="82" t="s">
        <v>8</v>
      </c>
      <c r="D101" s="83" t="str">
        <f>+G91</f>
        <v>J. Flemming</v>
      </c>
      <c r="E101" s="84" t="s">
        <v>164</v>
      </c>
      <c r="F101" s="84" t="s">
        <v>185</v>
      </c>
      <c r="G101" s="84" t="s">
        <v>157</v>
      </c>
      <c r="H101" s="84" t="s">
        <v>195</v>
      </c>
      <c r="I101" s="84" t="s">
        <v>159</v>
      </c>
      <c r="J101" s="127" t="str">
        <f t="shared" si="31"/>
        <v>1-0</v>
      </c>
      <c r="K101" s="128"/>
      <c r="L101" s="85">
        <f t="shared" si="24"/>
        <v>1</v>
      </c>
      <c r="M101" s="77">
        <f t="shared" si="25"/>
        <v>0.1</v>
      </c>
      <c r="N101" s="77">
        <f t="shared" si="26"/>
        <v>1</v>
      </c>
      <c r="O101" s="77">
        <f t="shared" si="27"/>
        <v>0.1</v>
      </c>
      <c r="P101" s="77">
        <f t="shared" si="28"/>
        <v>1</v>
      </c>
      <c r="Q101" s="86" t="str">
        <f t="shared" si="29"/>
        <v>3-2</v>
      </c>
      <c r="R101" s="79" t="str">
        <f t="shared" si="30"/>
        <v>1-0</v>
      </c>
      <c r="S101" s="60"/>
      <c r="T101" s="60"/>
    </row>
    <row r="102" spans="1:20" ht="15">
      <c r="A102" s="102" t="s">
        <v>36</v>
      </c>
      <c r="B102" s="103" t="str">
        <f>+G86</f>
        <v>J. Kokkonen</v>
      </c>
      <c r="C102" s="104" t="s">
        <v>8</v>
      </c>
      <c r="D102" s="105" t="str">
        <f>+G89</f>
        <v>M. Nyyssönen</v>
      </c>
      <c r="E102" s="106" t="s">
        <v>165</v>
      </c>
      <c r="F102" s="106" t="s">
        <v>185</v>
      </c>
      <c r="G102" s="106" t="s">
        <v>196</v>
      </c>
      <c r="H102" s="106" t="s">
        <v>185</v>
      </c>
      <c r="I102" s="106"/>
      <c r="J102" s="120" t="str">
        <f t="shared" si="31"/>
        <v>0-1</v>
      </c>
      <c r="K102" s="121"/>
      <c r="L102" s="85">
        <f t="shared" si="24"/>
        <v>0.1</v>
      </c>
      <c r="M102" s="77">
        <f t="shared" si="25"/>
        <v>0.1</v>
      </c>
      <c r="N102" s="77">
        <f t="shared" si="26"/>
        <v>1</v>
      </c>
      <c r="O102" s="77">
        <f t="shared" si="27"/>
        <v>0.1</v>
      </c>
      <c r="P102" s="77">
        <f t="shared" si="28"/>
        <v>0.01</v>
      </c>
      <c r="Q102" s="86" t="str">
        <f t="shared" si="29"/>
        <v>1-3</v>
      </c>
      <c r="R102" s="79" t="str">
        <f t="shared" si="30"/>
        <v>0-1</v>
      </c>
      <c r="S102" s="60"/>
      <c r="T102" s="60"/>
    </row>
    <row r="103" spans="1:20" ht="15.75" thickBot="1">
      <c r="A103" s="87" t="s">
        <v>37</v>
      </c>
      <c r="B103" s="88" t="str">
        <f>+G84</f>
        <v>M. Haarala</v>
      </c>
      <c r="C103" s="89" t="s">
        <v>8</v>
      </c>
      <c r="D103" s="90" t="str">
        <f>+G90</f>
        <v>M. Kantola</v>
      </c>
      <c r="E103" s="91" t="s">
        <v>185</v>
      </c>
      <c r="F103" s="91" t="s">
        <v>194</v>
      </c>
      <c r="G103" s="91" t="s">
        <v>165</v>
      </c>
      <c r="H103" s="91"/>
      <c r="I103" s="91"/>
      <c r="J103" s="122" t="str">
        <f t="shared" si="31"/>
        <v>0-1</v>
      </c>
      <c r="K103" s="123"/>
      <c r="L103" s="85">
        <f t="shared" si="24"/>
        <v>0.1</v>
      </c>
      <c r="M103" s="77">
        <f t="shared" si="25"/>
        <v>0.1</v>
      </c>
      <c r="N103" s="77">
        <f t="shared" si="26"/>
        <v>0.1</v>
      </c>
      <c r="O103" s="77">
        <f t="shared" si="27"/>
        <v>0.01</v>
      </c>
      <c r="P103" s="77">
        <f t="shared" si="28"/>
        <v>0.01</v>
      </c>
      <c r="Q103" s="86" t="str">
        <f t="shared" si="29"/>
        <v>0-3</v>
      </c>
      <c r="R103" s="79" t="str">
        <f t="shared" si="30"/>
        <v>0-1</v>
      </c>
      <c r="S103" s="60"/>
      <c r="T103" s="60"/>
    </row>
    <row r="104" spans="4:20" ht="16.5" thickBot="1">
      <c r="D104" s="68"/>
      <c r="H104" s="55" t="s">
        <v>38</v>
      </c>
      <c r="J104" s="124" t="str">
        <f>+CONCATENATE(LEFT(J94)+LEFT(J95)+LEFT(J96)+LEFT(J97)+LEFT(J98)+LEFT(J99)+LEFT(J100)+LEFT(J101)+LEFT(J102)+LEFT(J103),"-",RIGHT(J94)+RIGHT(J95)+RIGHT(J96)+RIGHT(J97)+RIGHT(J98)+RIGHT(J99)+RIGHT(J100)+RIGHT(J101)+RIGHT(J102)+RIGHT(J103))</f>
        <v>4-5</v>
      </c>
      <c r="K104" s="125"/>
      <c r="L104" s="60"/>
      <c r="M104" s="60"/>
      <c r="N104" s="60"/>
      <c r="O104" s="60"/>
      <c r="P104" s="60"/>
      <c r="Q104" s="60"/>
      <c r="R104" s="92" t="str">
        <f>+CONCATENATE(LEFT(R94)+LEFT(R95)+LEFT(R96)+LEFT(R97)+LEFT(R98)+LEFT(R99)+LEFT(R100)+LEFT(R101)+LEFT(R102)+LEFT(R103),"-")</f>
        <v>4-</v>
      </c>
      <c r="S104" s="60"/>
      <c r="T104" s="60"/>
    </row>
    <row r="105" spans="4:20" ht="10.5" customHeight="1">
      <c r="D105" s="68"/>
      <c r="L105" s="60"/>
      <c r="M105" s="60"/>
      <c r="N105" s="60"/>
      <c r="O105" s="60"/>
      <c r="P105" s="60"/>
      <c r="Q105" s="60"/>
      <c r="R105" s="93"/>
      <c r="S105" s="60"/>
      <c r="T105" s="60"/>
    </row>
    <row r="106" spans="1:11" ht="15">
      <c r="A106" s="56" t="s">
        <v>39</v>
      </c>
      <c r="B106" s="56"/>
      <c r="C106" s="56"/>
      <c r="D106" s="56" t="s">
        <v>40</v>
      </c>
      <c r="E106" s="56"/>
      <c r="F106" s="56"/>
      <c r="G106" s="56" t="s">
        <v>41</v>
      </c>
      <c r="H106" s="56"/>
      <c r="I106" s="56"/>
      <c r="J106" s="56"/>
      <c r="K106" s="56"/>
    </row>
    <row r="107" spans="1:11" ht="18" customHeight="1">
      <c r="A107" s="126"/>
      <c r="B107" s="126"/>
      <c r="C107" s="56"/>
      <c r="D107" s="126"/>
      <c r="E107" s="126"/>
      <c r="F107" s="56"/>
      <c r="G107" s="126"/>
      <c r="H107" s="126"/>
      <c r="I107" s="126"/>
      <c r="J107" s="126"/>
      <c r="K107" s="56"/>
    </row>
  </sheetData>
  <mergeCells count="120">
    <mergeCell ref="J102:K102"/>
    <mergeCell ref="J103:K103"/>
    <mergeCell ref="J104:K104"/>
    <mergeCell ref="A107:B107"/>
    <mergeCell ref="D107:E107"/>
    <mergeCell ref="G107:J107"/>
    <mergeCell ref="J98:K98"/>
    <mergeCell ref="J99:K99"/>
    <mergeCell ref="J100:K100"/>
    <mergeCell ref="J101:K101"/>
    <mergeCell ref="J94:K94"/>
    <mergeCell ref="J95:K95"/>
    <mergeCell ref="J96:K96"/>
    <mergeCell ref="J97:K97"/>
    <mergeCell ref="G89:I89"/>
    <mergeCell ref="G90:I90"/>
    <mergeCell ref="G91:I91"/>
    <mergeCell ref="J93:K93"/>
    <mergeCell ref="A88:B88"/>
    <mergeCell ref="A89:B90"/>
    <mergeCell ref="C89:C90"/>
    <mergeCell ref="D89:D90"/>
    <mergeCell ref="G85:I85"/>
    <mergeCell ref="A86:B86"/>
    <mergeCell ref="C86:E86"/>
    <mergeCell ref="G86:I86"/>
    <mergeCell ref="A82:B82"/>
    <mergeCell ref="A84:B84"/>
    <mergeCell ref="C84:D84"/>
    <mergeCell ref="G84:I84"/>
    <mergeCell ref="J75:K75"/>
    <mergeCell ref="J76:K76"/>
    <mergeCell ref="J77:K77"/>
    <mergeCell ref="A80:B80"/>
    <mergeCell ref="D80:E80"/>
    <mergeCell ref="G80:J80"/>
    <mergeCell ref="J71:K71"/>
    <mergeCell ref="J72:K72"/>
    <mergeCell ref="J73:K73"/>
    <mergeCell ref="J74:K74"/>
    <mergeCell ref="J67:K67"/>
    <mergeCell ref="J68:K68"/>
    <mergeCell ref="J69:K69"/>
    <mergeCell ref="J70:K70"/>
    <mergeCell ref="G62:I62"/>
    <mergeCell ref="G63:I63"/>
    <mergeCell ref="G64:I64"/>
    <mergeCell ref="J66:K66"/>
    <mergeCell ref="A61:B61"/>
    <mergeCell ref="A62:B63"/>
    <mergeCell ref="C62:C63"/>
    <mergeCell ref="D62:D63"/>
    <mergeCell ref="G58:I58"/>
    <mergeCell ref="A59:B59"/>
    <mergeCell ref="C59:E59"/>
    <mergeCell ref="G59:I59"/>
    <mergeCell ref="A55:B55"/>
    <mergeCell ref="A57:B57"/>
    <mergeCell ref="C57:D57"/>
    <mergeCell ref="G57:I57"/>
    <mergeCell ref="J48:K48"/>
    <mergeCell ref="J49:K49"/>
    <mergeCell ref="J50:K50"/>
    <mergeCell ref="A53:B53"/>
    <mergeCell ref="D53:E53"/>
    <mergeCell ref="G53:J53"/>
    <mergeCell ref="J44:K44"/>
    <mergeCell ref="J45:K45"/>
    <mergeCell ref="J46:K46"/>
    <mergeCell ref="J47:K47"/>
    <mergeCell ref="J40:K40"/>
    <mergeCell ref="J41:K41"/>
    <mergeCell ref="J42:K42"/>
    <mergeCell ref="J43:K43"/>
    <mergeCell ref="G35:I35"/>
    <mergeCell ref="G36:I36"/>
    <mergeCell ref="G37:I37"/>
    <mergeCell ref="J39:K39"/>
    <mergeCell ref="A34:B34"/>
    <mergeCell ref="A35:B36"/>
    <mergeCell ref="C35:C36"/>
    <mergeCell ref="D35:D36"/>
    <mergeCell ref="G31:I31"/>
    <mergeCell ref="A32:B32"/>
    <mergeCell ref="C32:E32"/>
    <mergeCell ref="G32:I32"/>
    <mergeCell ref="A28:B28"/>
    <mergeCell ref="A30:B30"/>
    <mergeCell ref="C30:D30"/>
    <mergeCell ref="G30:I30"/>
    <mergeCell ref="A1:B1"/>
    <mergeCell ref="G26:J26"/>
    <mergeCell ref="D26:E26"/>
    <mergeCell ref="A26:B26"/>
    <mergeCell ref="A5:B5"/>
    <mergeCell ref="C5:E5"/>
    <mergeCell ref="A7:B7"/>
    <mergeCell ref="C3:D3"/>
    <mergeCell ref="A8:B9"/>
    <mergeCell ref="D8:D9"/>
    <mergeCell ref="C8:C9"/>
    <mergeCell ref="A3:B3"/>
    <mergeCell ref="J16:K16"/>
    <mergeCell ref="J17:K17"/>
    <mergeCell ref="G3:I3"/>
    <mergeCell ref="G4:I4"/>
    <mergeCell ref="G5:I5"/>
    <mergeCell ref="G8:I8"/>
    <mergeCell ref="G9:I9"/>
    <mergeCell ref="G10:I10"/>
    <mergeCell ref="J22:K22"/>
    <mergeCell ref="J23:K23"/>
    <mergeCell ref="J12:K12"/>
    <mergeCell ref="J13:K13"/>
    <mergeCell ref="J18:K18"/>
    <mergeCell ref="J19:K19"/>
    <mergeCell ref="J20:K20"/>
    <mergeCell ref="J21:K21"/>
    <mergeCell ref="J14:K14"/>
    <mergeCell ref="J15:K15"/>
  </mergeCells>
  <printOptions/>
  <pageMargins left="0.75" right="0.75" top="1" bottom="1" header="0.4921259845" footer="0.4921259845"/>
  <pageSetup horizontalDpi="96" verticalDpi="96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5"/>
  <dimension ref="A1:T269"/>
  <sheetViews>
    <sheetView workbookViewId="0" topLeftCell="A1">
      <selection activeCell="A1" sqref="A1:B1"/>
    </sheetView>
  </sheetViews>
  <sheetFormatPr defaultColWidth="9.140625" defaultRowHeight="12.75"/>
  <cols>
    <col min="1" max="1" width="3.421875" style="57" customWidth="1"/>
    <col min="2" max="2" width="20.7109375" style="57" customWidth="1"/>
    <col min="3" max="3" width="2.00390625" style="57" customWidth="1"/>
    <col min="4" max="4" width="21.7109375" style="57" customWidth="1"/>
    <col min="5" max="9" width="7.140625" style="57" customWidth="1"/>
    <col min="10" max="11" width="3.7109375" style="57" customWidth="1"/>
    <col min="12" max="12" width="8.28125" style="57" hidden="1" customWidth="1"/>
    <col min="13" max="17" width="9.140625" style="57" hidden="1" customWidth="1"/>
    <col min="18" max="18" width="8.00390625" style="57" hidden="1" customWidth="1"/>
    <col min="19" max="16384" width="9.140625" style="57" customWidth="1"/>
  </cols>
  <sheetData>
    <row r="1" spans="1:11" ht="18">
      <c r="A1" s="148" t="s">
        <v>10</v>
      </c>
      <c r="B1" s="115"/>
      <c r="C1" s="55"/>
      <c r="D1" s="56"/>
      <c r="E1" s="56"/>
      <c r="F1" s="56"/>
      <c r="G1" s="56"/>
      <c r="H1" s="56"/>
      <c r="I1" s="56"/>
      <c r="J1" s="56"/>
      <c r="K1" s="56"/>
    </row>
    <row r="2" spans="5:11" ht="15">
      <c r="E2" s="56"/>
      <c r="F2" s="58" t="s">
        <v>11</v>
      </c>
      <c r="G2" s="56"/>
      <c r="I2" s="56"/>
      <c r="J2" s="59" t="s">
        <v>12</v>
      </c>
      <c r="K2" s="59" t="s">
        <v>13</v>
      </c>
    </row>
    <row r="3" spans="1:13" ht="15">
      <c r="A3" s="126" t="s">
        <v>14</v>
      </c>
      <c r="B3" s="149"/>
      <c r="C3" s="150">
        <f ca="1">TODAY()</f>
        <v>39033</v>
      </c>
      <c r="D3" s="151"/>
      <c r="E3" s="56"/>
      <c r="F3" s="94" t="s">
        <v>15</v>
      </c>
      <c r="G3" s="131" t="s">
        <v>152</v>
      </c>
      <c r="H3" s="132"/>
      <c r="I3" s="133"/>
      <c r="J3" s="95">
        <f>IF(VALUE(LEFT(J13))=1,1,0)+IF(VALUE(LEFT(J17))=1,1,0)+IF(VALUE(LEFT(J22))=1,1,0)</f>
        <v>2</v>
      </c>
      <c r="K3" s="95">
        <f>IF(VALUE(RIGHT(J13))=1,1,0)+IF(VALUE(RIGHT(J17))=1,1,0)+IF(VALUE(RIGHT(J22))=1,1,0)</f>
        <v>0</v>
      </c>
      <c r="M3" s="60"/>
    </row>
    <row r="4" spans="3:11" ht="15">
      <c r="C4" s="56"/>
      <c r="D4" s="56"/>
      <c r="E4" s="56"/>
      <c r="F4" s="61" t="s">
        <v>16</v>
      </c>
      <c r="G4" s="134" t="s">
        <v>153</v>
      </c>
      <c r="H4" s="135"/>
      <c r="I4" s="136"/>
      <c r="J4" s="62">
        <f>IF(VALUE(LEFT(J14))=1,1,0)+IF(VALUE(LEFT(J16))=1,1,0)+IF(VALUE(LEFT(J20))=1,1,0)</f>
        <v>2</v>
      </c>
      <c r="K4" s="62">
        <f>IF(VALUE(RIGHT(J14))=1,1,0)+IF(VALUE(RIGHT(J16))=1,1,0)+IF(VALUE(RIGHT(J20))=1,1,0)</f>
        <v>0</v>
      </c>
    </row>
    <row r="5" spans="1:11" ht="15">
      <c r="A5" s="126" t="s">
        <v>17</v>
      </c>
      <c r="B5" s="126"/>
      <c r="C5" s="146" t="s">
        <v>47</v>
      </c>
      <c r="D5" s="147"/>
      <c r="E5" s="115"/>
      <c r="F5" s="96" t="s">
        <v>18</v>
      </c>
      <c r="G5" s="137" t="s">
        <v>154</v>
      </c>
      <c r="H5" s="138"/>
      <c r="I5" s="139"/>
      <c r="J5" s="95">
        <f>IF(VALUE(LEFT(J15))=1,1,0)+IF(VALUE(LEFT(J18))=1,1,0)+IF(VALUE(LEFT(J21))=1,1,0)</f>
        <v>1</v>
      </c>
      <c r="K5" s="95">
        <f>IF(VALUE(RIGHT(J15))=1,1,0)+IF(VALUE(RIGHT(J18))=1,1,0)+IF(VALUE(RIGHT(J21))=1,1,0)</f>
        <v>0</v>
      </c>
    </row>
    <row r="6" spans="3:11" ht="15">
      <c r="C6" s="63"/>
      <c r="D6" s="63"/>
      <c r="F6" s="56"/>
      <c r="G6" s="56"/>
      <c r="I6" s="56"/>
      <c r="J6" s="64"/>
      <c r="K6" s="64"/>
    </row>
    <row r="7" spans="1:11" ht="15.75">
      <c r="A7" s="142" t="s">
        <v>11</v>
      </c>
      <c r="B7" s="115"/>
      <c r="C7" s="65" t="s">
        <v>8</v>
      </c>
      <c r="D7" s="55" t="s">
        <v>19</v>
      </c>
      <c r="F7" s="66" t="s">
        <v>19</v>
      </c>
      <c r="G7" s="56"/>
      <c r="I7" s="56"/>
      <c r="J7" s="67" t="s">
        <v>12</v>
      </c>
      <c r="K7" s="67" t="s">
        <v>13</v>
      </c>
    </row>
    <row r="8" spans="1:11" ht="15">
      <c r="A8" s="142" t="s">
        <v>50</v>
      </c>
      <c r="B8" s="143"/>
      <c r="C8" s="145" t="s">
        <v>8</v>
      </c>
      <c r="D8" s="142" t="s">
        <v>89</v>
      </c>
      <c r="E8" s="56"/>
      <c r="F8" s="94" t="s">
        <v>20</v>
      </c>
      <c r="G8" s="131" t="s">
        <v>155</v>
      </c>
      <c r="H8" s="132"/>
      <c r="I8" s="133"/>
      <c r="J8" s="95">
        <f>IF(VALUE(RIGHT(J13))=1,1,0)+IF(VALUE(RIGHT(J16))=1,1,0)+IF(VALUE(RIGHT(J21))=1,1,0)</f>
        <v>0</v>
      </c>
      <c r="K8" s="95">
        <f>IF(VALUE(LEFT(J13))=1,1,0)+IF(VALUE(LEFT(J16))=1,1,0)+IF(VALUE(LEFT(J21))=1,1,0)</f>
        <v>2</v>
      </c>
    </row>
    <row r="9" spans="1:11" ht="15">
      <c r="A9" s="144"/>
      <c r="B9" s="144"/>
      <c r="C9" s="115"/>
      <c r="D9" s="144"/>
      <c r="E9" s="56"/>
      <c r="F9" s="61" t="s">
        <v>21</v>
      </c>
      <c r="G9" s="134" t="s">
        <v>8</v>
      </c>
      <c r="H9" s="135"/>
      <c r="I9" s="136"/>
      <c r="J9" s="62">
        <f>IF(VALUE(RIGHT(J14))=1,1,0)+IF(VALUE(RIGHT(J18))=1,1,0)+IF(VALUE(RIGHT(J22))=1,1,0)</f>
        <v>0</v>
      </c>
      <c r="K9" s="62">
        <f>IF(VALUE(LEFT(J14))=1,1,0)+IF(VALUE(LEFT(J18))=1,1,0)+IF(VALUE(LEFT(J22))=1,1,0)</f>
        <v>1</v>
      </c>
    </row>
    <row r="10" spans="2:19" ht="15">
      <c r="B10" s="56"/>
      <c r="C10" s="56"/>
      <c r="D10" s="56"/>
      <c r="E10" s="56"/>
      <c r="F10" s="96" t="s">
        <v>22</v>
      </c>
      <c r="G10" s="137" t="s">
        <v>156</v>
      </c>
      <c r="H10" s="138"/>
      <c r="I10" s="139"/>
      <c r="J10" s="95">
        <f>IF(VALUE(RIGHT(J15))=1,1,0)+IF(VALUE(RIGHT(J17))=1,1,0)+IF(VALUE(RIGHT(J20))=1,1,0)</f>
        <v>0</v>
      </c>
      <c r="K10" s="95">
        <f>IF(VALUE(LEFT(J15))=1,1,0)+IF(VALUE(LEFT(J17))=1,1,0)+IF(VALUE(LEFT(J20))=1,1,0)</f>
        <v>2</v>
      </c>
      <c r="Q10" s="60"/>
      <c r="R10" s="60"/>
      <c r="S10" s="60"/>
    </row>
    <row r="11" spans="2:20" ht="16.5" thickBot="1">
      <c r="B11" s="55"/>
      <c r="C11" s="55"/>
      <c r="D11" s="55"/>
      <c r="E11" s="55"/>
      <c r="F11" s="56"/>
      <c r="G11" s="56"/>
      <c r="H11" s="56"/>
      <c r="I11" s="56"/>
      <c r="J11" s="56"/>
      <c r="K11" s="56"/>
      <c r="M11" s="68"/>
      <c r="N11" s="68"/>
      <c r="O11" s="60"/>
      <c r="Q11" s="60"/>
      <c r="R11" s="60"/>
      <c r="S11" s="60"/>
      <c r="T11" s="60"/>
    </row>
    <row r="12" spans="2:20" ht="15.75" thickBot="1">
      <c r="B12" s="56"/>
      <c r="C12" s="56"/>
      <c r="D12" s="56"/>
      <c r="E12" s="69" t="s">
        <v>23</v>
      </c>
      <c r="F12" s="70" t="s">
        <v>24</v>
      </c>
      <c r="G12" s="70" t="s">
        <v>25</v>
      </c>
      <c r="H12" s="70" t="s">
        <v>26</v>
      </c>
      <c r="I12" s="70" t="s">
        <v>27</v>
      </c>
      <c r="J12" s="140" t="s">
        <v>9</v>
      </c>
      <c r="K12" s="141"/>
      <c r="L12" s="71"/>
      <c r="M12" s="72"/>
      <c r="N12" s="72"/>
      <c r="O12" s="73"/>
      <c r="P12" s="71"/>
      <c r="Q12" s="73"/>
      <c r="R12" s="74" t="s">
        <v>9</v>
      </c>
      <c r="S12" s="60"/>
      <c r="T12" s="60"/>
    </row>
    <row r="13" spans="1:20" ht="15">
      <c r="A13" s="97" t="s">
        <v>28</v>
      </c>
      <c r="B13" s="98" t="str">
        <f>+G3</f>
        <v>M. Haarala</v>
      </c>
      <c r="C13" s="99" t="s">
        <v>8</v>
      </c>
      <c r="D13" s="100" t="str">
        <f>+G8</f>
        <v>K. Saarinen</v>
      </c>
      <c r="E13" s="101" t="s">
        <v>157</v>
      </c>
      <c r="F13" s="101" t="s">
        <v>158</v>
      </c>
      <c r="G13" s="101" t="s">
        <v>159</v>
      </c>
      <c r="H13" s="101"/>
      <c r="I13" s="101"/>
      <c r="J13" s="129" t="str">
        <f aca="true" t="shared" si="0" ref="J13:J22">+IF(VALUE(LEFT(Q13))&gt;VALUE(RIGHT(Q13)),"1-0",IF(VALUE(LEFT(Q13))&lt;VALUE(RIGHT(Q13)),"0-1","0-0"))</f>
        <v>1-0</v>
      </c>
      <c r="K13" s="130"/>
      <c r="L13" s="75">
        <f aca="true" t="shared" si="1" ref="L13:L22">IF(ISTEXT(E13),IF(VALUE(SUBSTITUTE(LEFT(E13,2),"-",",0"))&gt;VALUE(SUBSTITUTE(RIGHT(E13,2),"-","")),1,0.1),0)</f>
        <v>1</v>
      </c>
      <c r="M13" s="76">
        <f aca="true" t="shared" si="2" ref="M13:M22">IF(ISTEXT(F13),IF(VALUE(SUBSTITUTE(LEFT(F13,2),"-",",0"))&gt;VALUE(SUBSTITUTE(RIGHT(F13,2),"-","")),1,0.1),0)</f>
        <v>1</v>
      </c>
      <c r="N13" s="76">
        <f aca="true" t="shared" si="3" ref="N13:N22">IF(ISTEXT(G13),IF(VALUE(SUBSTITUTE(LEFT(G13,2),"-",",0"))&gt;VALUE(SUBSTITUTE(RIGHT(G13,2),"-","")),1,0.1),0)</f>
        <v>1</v>
      </c>
      <c r="O13" s="77">
        <f aca="true" t="shared" si="4" ref="O13:O22">IF(ISTEXT(H13),IF(VALUE(SUBSTITUTE(LEFT(H13,2),"-",",0"))&gt;VALUE(SUBSTITUTE(RIGHT(H13,2),"-","")),1,0.1),0.01)</f>
        <v>0.01</v>
      </c>
      <c r="P13" s="77">
        <f aca="true" t="shared" si="5" ref="P13:P22">IF(ISTEXT(I13),IF(VALUE(SUBSTITUTE(LEFT(I13,2),"-",",0"))&gt;VALUE(SUBSTITUTE(RIGHT(I13,2),"-","")),1,0.1),0.01)</f>
        <v>0.01</v>
      </c>
      <c r="Q13" s="78" t="str">
        <f aca="true" t="shared" si="6" ref="Q13:Q22">LEFT(REPLACE(SUM(L13:P13),2,1,"-"),3)</f>
        <v>3-0</v>
      </c>
      <c r="R13" s="79" t="str">
        <f aca="true" t="shared" si="7" ref="R13:R22">+IF(VALUE(LEFT(Q13))&gt;VALUE(RIGHT(Q13)),"1-0",IF(VALUE(LEFT(Q13))&lt;VALUE(RIGHT(Q13)),"0-1","0-0"))</f>
        <v>1-0</v>
      </c>
      <c r="S13" s="60"/>
      <c r="T13" s="60"/>
    </row>
    <row r="14" spans="1:20" ht="15">
      <c r="A14" s="80" t="s">
        <v>29</v>
      </c>
      <c r="B14" s="81" t="str">
        <f>+G4</f>
        <v>E.Miettinen</v>
      </c>
      <c r="C14" s="82" t="s">
        <v>8</v>
      </c>
      <c r="D14" s="83" t="str">
        <f>+G9</f>
        <v>-</v>
      </c>
      <c r="E14" s="84" t="s">
        <v>161</v>
      </c>
      <c r="F14" s="84"/>
      <c r="G14" s="84"/>
      <c r="H14" s="84"/>
      <c r="I14" s="84"/>
      <c r="J14" s="127" t="s">
        <v>160</v>
      </c>
      <c r="K14" s="128"/>
      <c r="L14" s="85" t="e">
        <f t="shared" si="1"/>
        <v>#VALUE!</v>
      </c>
      <c r="M14" s="77">
        <f t="shared" si="2"/>
        <v>0</v>
      </c>
      <c r="N14" s="77">
        <f t="shared" si="3"/>
        <v>0</v>
      </c>
      <c r="O14" s="77">
        <f t="shared" si="4"/>
        <v>0.01</v>
      </c>
      <c r="P14" s="77">
        <f t="shared" si="5"/>
        <v>0.01</v>
      </c>
      <c r="Q14" s="86" t="e">
        <f t="shared" si="6"/>
        <v>#VALUE!</v>
      </c>
      <c r="R14" s="79" t="e">
        <f t="shared" si="7"/>
        <v>#VALUE!</v>
      </c>
      <c r="S14" s="60"/>
      <c r="T14" s="60"/>
    </row>
    <row r="15" spans="1:20" ht="15">
      <c r="A15" s="102" t="s">
        <v>30</v>
      </c>
      <c r="B15" s="103" t="str">
        <f>+G5</f>
        <v>J. Kokkonen</v>
      </c>
      <c r="C15" s="104" t="s">
        <v>8</v>
      </c>
      <c r="D15" s="105" t="str">
        <f>+G10</f>
        <v>H. Sassi</v>
      </c>
      <c r="E15" s="106" t="s">
        <v>162</v>
      </c>
      <c r="F15" s="106" t="s">
        <v>162</v>
      </c>
      <c r="G15" s="106" t="s">
        <v>162</v>
      </c>
      <c r="H15" s="106"/>
      <c r="I15" s="106"/>
      <c r="J15" s="120" t="str">
        <f t="shared" si="0"/>
        <v>1-0</v>
      </c>
      <c r="K15" s="121"/>
      <c r="L15" s="85">
        <f t="shared" si="1"/>
        <v>1</v>
      </c>
      <c r="M15" s="77">
        <f t="shared" si="2"/>
        <v>1</v>
      </c>
      <c r="N15" s="77">
        <f t="shared" si="3"/>
        <v>1</v>
      </c>
      <c r="O15" s="77">
        <f t="shared" si="4"/>
        <v>0.01</v>
      </c>
      <c r="P15" s="77">
        <f t="shared" si="5"/>
        <v>0.01</v>
      </c>
      <c r="Q15" s="86" t="str">
        <f t="shared" si="6"/>
        <v>3-0</v>
      </c>
      <c r="R15" s="79" t="str">
        <f t="shared" si="7"/>
        <v>1-0</v>
      </c>
      <c r="S15" s="60"/>
      <c r="T15" s="60"/>
    </row>
    <row r="16" spans="1:20" ht="15">
      <c r="A16" s="80" t="s">
        <v>31</v>
      </c>
      <c r="B16" s="81" t="str">
        <f>+G4</f>
        <v>E.Miettinen</v>
      </c>
      <c r="C16" s="82" t="s">
        <v>8</v>
      </c>
      <c r="D16" s="83" t="str">
        <f>+G8</f>
        <v>K. Saarinen</v>
      </c>
      <c r="E16" s="84" t="s">
        <v>163</v>
      </c>
      <c r="F16" s="84" t="s">
        <v>164</v>
      </c>
      <c r="G16" s="84" t="s">
        <v>159</v>
      </c>
      <c r="H16" s="84" t="s">
        <v>157</v>
      </c>
      <c r="I16" s="84"/>
      <c r="J16" s="127" t="str">
        <f t="shared" si="0"/>
        <v>1-0</v>
      </c>
      <c r="K16" s="128"/>
      <c r="L16" s="85">
        <f t="shared" si="1"/>
        <v>0.1</v>
      </c>
      <c r="M16" s="77">
        <f t="shared" si="2"/>
        <v>1</v>
      </c>
      <c r="N16" s="77">
        <f t="shared" si="3"/>
        <v>1</v>
      </c>
      <c r="O16" s="77">
        <f t="shared" si="4"/>
        <v>1</v>
      </c>
      <c r="P16" s="77">
        <f t="shared" si="5"/>
        <v>0.01</v>
      </c>
      <c r="Q16" s="86" t="str">
        <f t="shared" si="6"/>
        <v>3-1</v>
      </c>
      <c r="R16" s="79" t="str">
        <f t="shared" si="7"/>
        <v>1-0</v>
      </c>
      <c r="S16" s="60"/>
      <c r="T16" s="60"/>
    </row>
    <row r="17" spans="1:20" ht="15">
      <c r="A17" s="102" t="s">
        <v>32</v>
      </c>
      <c r="B17" s="103" t="str">
        <f>+G3</f>
        <v>M. Haarala</v>
      </c>
      <c r="C17" s="104" t="s">
        <v>8</v>
      </c>
      <c r="D17" s="105" t="str">
        <f>+G10</f>
        <v>H. Sassi</v>
      </c>
      <c r="E17" s="106" t="s">
        <v>159</v>
      </c>
      <c r="F17" s="106" t="s">
        <v>164</v>
      </c>
      <c r="G17" s="106" t="s">
        <v>165</v>
      </c>
      <c r="H17" s="106" t="s">
        <v>166</v>
      </c>
      <c r="I17" s="106"/>
      <c r="J17" s="120" t="str">
        <f t="shared" si="0"/>
        <v>1-0</v>
      </c>
      <c r="K17" s="121"/>
      <c r="L17" s="85">
        <f t="shared" si="1"/>
        <v>1</v>
      </c>
      <c r="M17" s="77">
        <f t="shared" si="2"/>
        <v>1</v>
      </c>
      <c r="N17" s="77">
        <f t="shared" si="3"/>
        <v>0.1</v>
      </c>
      <c r="O17" s="77">
        <f t="shared" si="4"/>
        <v>1</v>
      </c>
      <c r="P17" s="77">
        <f t="shared" si="5"/>
        <v>0.01</v>
      </c>
      <c r="Q17" s="86" t="str">
        <f t="shared" si="6"/>
        <v>3-1</v>
      </c>
      <c r="R17" s="79" t="str">
        <f t="shared" si="7"/>
        <v>1-0</v>
      </c>
      <c r="S17" s="60"/>
      <c r="T17" s="60"/>
    </row>
    <row r="18" spans="1:20" ht="15">
      <c r="A18" s="80" t="s">
        <v>33</v>
      </c>
      <c r="B18" s="81" t="str">
        <f>+G5</f>
        <v>J. Kokkonen</v>
      </c>
      <c r="C18" s="82" t="s">
        <v>8</v>
      </c>
      <c r="D18" s="83" t="str">
        <f>+G9</f>
        <v>-</v>
      </c>
      <c r="E18" s="84"/>
      <c r="F18" s="84"/>
      <c r="G18" s="84"/>
      <c r="H18" s="84"/>
      <c r="I18" s="84"/>
      <c r="J18" s="127" t="str">
        <f t="shared" si="0"/>
        <v>0-0</v>
      </c>
      <c r="K18" s="128"/>
      <c r="L18" s="85">
        <f t="shared" si="1"/>
        <v>0</v>
      </c>
      <c r="M18" s="77">
        <f t="shared" si="2"/>
        <v>0</v>
      </c>
      <c r="N18" s="77">
        <f t="shared" si="3"/>
        <v>0</v>
      </c>
      <c r="O18" s="77">
        <f t="shared" si="4"/>
        <v>0.01</v>
      </c>
      <c r="P18" s="77">
        <f t="shared" si="5"/>
        <v>0.01</v>
      </c>
      <c r="Q18" s="86" t="str">
        <f t="shared" si="6"/>
        <v>0-0</v>
      </c>
      <c r="R18" s="79" t="str">
        <f t="shared" si="7"/>
        <v>0-0</v>
      </c>
      <c r="S18" s="60"/>
      <c r="T18" s="60"/>
    </row>
    <row r="19" spans="1:20" ht="15">
      <c r="A19" s="102" t="s">
        <v>34</v>
      </c>
      <c r="B19" s="107"/>
      <c r="C19" s="108" t="s">
        <v>8</v>
      </c>
      <c r="D19" s="109"/>
      <c r="E19" s="106"/>
      <c r="F19" s="106"/>
      <c r="G19" s="106"/>
      <c r="H19" s="106"/>
      <c r="I19" s="106"/>
      <c r="J19" s="120" t="str">
        <f t="shared" si="0"/>
        <v>0-0</v>
      </c>
      <c r="K19" s="121"/>
      <c r="L19" s="85">
        <f t="shared" si="1"/>
        <v>0</v>
      </c>
      <c r="M19" s="77">
        <f t="shared" si="2"/>
        <v>0</v>
      </c>
      <c r="N19" s="77">
        <f t="shared" si="3"/>
        <v>0</v>
      </c>
      <c r="O19" s="77">
        <f t="shared" si="4"/>
        <v>0.01</v>
      </c>
      <c r="P19" s="77">
        <f t="shared" si="5"/>
        <v>0.01</v>
      </c>
      <c r="Q19" s="86" t="str">
        <f t="shared" si="6"/>
        <v>0-0</v>
      </c>
      <c r="R19" s="79" t="str">
        <f t="shared" si="7"/>
        <v>0-0</v>
      </c>
      <c r="S19" s="60"/>
      <c r="T19" s="60"/>
    </row>
    <row r="20" spans="1:20" ht="15">
      <c r="A20" s="80" t="s">
        <v>35</v>
      </c>
      <c r="B20" s="81" t="str">
        <f>+G4</f>
        <v>E.Miettinen</v>
      </c>
      <c r="C20" s="82" t="s">
        <v>8</v>
      </c>
      <c r="D20" s="83" t="str">
        <f>+G10</f>
        <v>H. Sassi</v>
      </c>
      <c r="E20" s="84"/>
      <c r="F20" s="84"/>
      <c r="G20" s="84"/>
      <c r="H20" s="84"/>
      <c r="I20" s="84"/>
      <c r="J20" s="127" t="str">
        <f t="shared" si="0"/>
        <v>0-0</v>
      </c>
      <c r="K20" s="128"/>
      <c r="L20" s="85">
        <f t="shared" si="1"/>
        <v>0</v>
      </c>
      <c r="M20" s="77">
        <f t="shared" si="2"/>
        <v>0</v>
      </c>
      <c r="N20" s="77">
        <f t="shared" si="3"/>
        <v>0</v>
      </c>
      <c r="O20" s="77">
        <f t="shared" si="4"/>
        <v>0.01</v>
      </c>
      <c r="P20" s="77">
        <f t="shared" si="5"/>
        <v>0.01</v>
      </c>
      <c r="Q20" s="86" t="str">
        <f t="shared" si="6"/>
        <v>0-0</v>
      </c>
      <c r="R20" s="79" t="str">
        <f t="shared" si="7"/>
        <v>0-0</v>
      </c>
      <c r="S20" s="60"/>
      <c r="T20" s="60"/>
    </row>
    <row r="21" spans="1:20" ht="15">
      <c r="A21" s="102" t="s">
        <v>36</v>
      </c>
      <c r="B21" s="103" t="str">
        <f>+G5</f>
        <v>J. Kokkonen</v>
      </c>
      <c r="C21" s="104" t="s">
        <v>8</v>
      </c>
      <c r="D21" s="105" t="str">
        <f>+G8</f>
        <v>K. Saarinen</v>
      </c>
      <c r="E21" s="106"/>
      <c r="F21" s="106"/>
      <c r="G21" s="106"/>
      <c r="H21" s="106"/>
      <c r="I21" s="106"/>
      <c r="J21" s="120" t="str">
        <f t="shared" si="0"/>
        <v>0-0</v>
      </c>
      <c r="K21" s="121"/>
      <c r="L21" s="85">
        <f t="shared" si="1"/>
        <v>0</v>
      </c>
      <c r="M21" s="77">
        <f t="shared" si="2"/>
        <v>0</v>
      </c>
      <c r="N21" s="77">
        <f t="shared" si="3"/>
        <v>0</v>
      </c>
      <c r="O21" s="77">
        <f t="shared" si="4"/>
        <v>0.01</v>
      </c>
      <c r="P21" s="77">
        <f t="shared" si="5"/>
        <v>0.01</v>
      </c>
      <c r="Q21" s="86" t="str">
        <f t="shared" si="6"/>
        <v>0-0</v>
      </c>
      <c r="R21" s="79" t="str">
        <f t="shared" si="7"/>
        <v>0-0</v>
      </c>
      <c r="S21" s="60"/>
      <c r="T21" s="60"/>
    </row>
    <row r="22" spans="1:20" ht="15.75" thickBot="1">
      <c r="A22" s="87" t="s">
        <v>37</v>
      </c>
      <c r="B22" s="88" t="str">
        <f>+G3</f>
        <v>M. Haarala</v>
      </c>
      <c r="C22" s="89" t="s">
        <v>8</v>
      </c>
      <c r="D22" s="90" t="str">
        <f>+G9</f>
        <v>-</v>
      </c>
      <c r="E22" s="91"/>
      <c r="F22" s="91"/>
      <c r="G22" s="91"/>
      <c r="H22" s="91"/>
      <c r="I22" s="91"/>
      <c r="J22" s="122" t="str">
        <f t="shared" si="0"/>
        <v>0-0</v>
      </c>
      <c r="K22" s="123"/>
      <c r="L22" s="85">
        <f t="shared" si="1"/>
        <v>0</v>
      </c>
      <c r="M22" s="77">
        <f t="shared" si="2"/>
        <v>0</v>
      </c>
      <c r="N22" s="77">
        <f t="shared" si="3"/>
        <v>0</v>
      </c>
      <c r="O22" s="77">
        <f t="shared" si="4"/>
        <v>0.01</v>
      </c>
      <c r="P22" s="77">
        <f t="shared" si="5"/>
        <v>0.01</v>
      </c>
      <c r="Q22" s="86" t="str">
        <f t="shared" si="6"/>
        <v>0-0</v>
      </c>
      <c r="R22" s="79" t="str">
        <f t="shared" si="7"/>
        <v>0-0</v>
      </c>
      <c r="S22" s="60"/>
      <c r="T22" s="60"/>
    </row>
    <row r="23" spans="4:20" ht="16.5" thickBot="1">
      <c r="D23" s="68"/>
      <c r="H23" s="55" t="s">
        <v>38</v>
      </c>
      <c r="J23" s="124" t="str">
        <f>+CONCATENATE(LEFT(J13)+LEFT(J14)+LEFT(J15)+LEFT(J16)+LEFT(J17)+LEFT(J18)+LEFT(J19)+LEFT(J20)+LEFT(J21)+LEFT(J22),"-",RIGHT(J13)+RIGHT(J14)+RIGHT(J15)+RIGHT(J16)+RIGHT(J17)+RIGHT(J18)+RIGHT(J19)+RIGHT(J20)+RIGHT(J21)+RIGHT(J22))</f>
        <v>5-0</v>
      </c>
      <c r="K23" s="125"/>
      <c r="L23" s="60"/>
      <c r="M23" s="60"/>
      <c r="N23" s="60"/>
      <c r="O23" s="60"/>
      <c r="P23" s="60"/>
      <c r="Q23" s="60"/>
      <c r="R23" s="92" t="e">
        <f>+CONCATENATE(LEFT(R13)+LEFT(R14)+LEFT(R15)+LEFT(R16)+LEFT(R17)+LEFT(R18)+LEFT(R19)+LEFT(R20)+LEFT(R21)+LEFT(R22),"-")</f>
        <v>#VALUE!</v>
      </c>
      <c r="S23" s="60"/>
      <c r="T23" s="60"/>
    </row>
    <row r="24" spans="4:20" ht="10.5" customHeight="1">
      <c r="D24" s="68"/>
      <c r="L24" s="60"/>
      <c r="M24" s="60"/>
      <c r="N24" s="60"/>
      <c r="O24" s="60"/>
      <c r="P24" s="60"/>
      <c r="Q24" s="60"/>
      <c r="R24" s="93"/>
      <c r="S24" s="60"/>
      <c r="T24" s="60"/>
    </row>
    <row r="25" spans="1:11" ht="15">
      <c r="A25" s="56" t="s">
        <v>39</v>
      </c>
      <c r="B25" s="56"/>
      <c r="C25" s="56"/>
      <c r="D25" s="56" t="s">
        <v>40</v>
      </c>
      <c r="E25" s="56"/>
      <c r="F25" s="56"/>
      <c r="G25" s="56" t="s">
        <v>41</v>
      </c>
      <c r="H25" s="56"/>
      <c r="I25" s="56"/>
      <c r="J25" s="56"/>
      <c r="K25" s="56"/>
    </row>
    <row r="26" spans="1:11" ht="18" customHeight="1">
      <c r="A26" s="126"/>
      <c r="B26" s="126"/>
      <c r="C26" s="56"/>
      <c r="D26" s="126"/>
      <c r="E26" s="126"/>
      <c r="F26" s="56"/>
      <c r="G26" s="126"/>
      <c r="H26" s="126"/>
      <c r="I26" s="126"/>
      <c r="J26" s="126"/>
      <c r="K26" s="56"/>
    </row>
    <row r="28" spans="1:11" ht="18">
      <c r="A28" s="148" t="s">
        <v>10</v>
      </c>
      <c r="B28" s="115"/>
      <c r="C28" s="55"/>
      <c r="D28" s="56"/>
      <c r="E28" s="56"/>
      <c r="F28" s="56"/>
      <c r="G28" s="56"/>
      <c r="H28" s="56"/>
      <c r="I28" s="56"/>
      <c r="J28" s="56"/>
      <c r="K28" s="56"/>
    </row>
    <row r="29" spans="5:11" ht="15">
      <c r="E29" s="56"/>
      <c r="F29" s="58" t="s">
        <v>11</v>
      </c>
      <c r="G29" s="56"/>
      <c r="I29" s="56"/>
      <c r="J29" s="59" t="s">
        <v>12</v>
      </c>
      <c r="K29" s="59" t="s">
        <v>13</v>
      </c>
    </row>
    <row r="30" spans="1:13" ht="15">
      <c r="A30" s="126" t="s">
        <v>14</v>
      </c>
      <c r="B30" s="149"/>
      <c r="C30" s="150">
        <f ca="1">TODAY()</f>
        <v>39033</v>
      </c>
      <c r="D30" s="151"/>
      <c r="E30" s="56"/>
      <c r="F30" s="94" t="s">
        <v>15</v>
      </c>
      <c r="G30" s="131" t="s">
        <v>176</v>
      </c>
      <c r="H30" s="132"/>
      <c r="I30" s="133"/>
      <c r="J30" s="95">
        <f>IF(VALUE(LEFT(J40))=1,1,0)+IF(VALUE(LEFT(J44))=1,1,0)+IF(VALUE(LEFT(J49))=1,1,0)</f>
        <v>2</v>
      </c>
      <c r="K30" s="95">
        <f>IF(VALUE(RIGHT(J40))=1,1,0)+IF(VALUE(RIGHT(J44))=1,1,0)+IF(VALUE(RIGHT(J49))=1,1,0)</f>
        <v>0</v>
      </c>
      <c r="M30" s="60"/>
    </row>
    <row r="31" spans="3:11" ht="15">
      <c r="C31" s="56"/>
      <c r="D31" s="56"/>
      <c r="E31" s="56"/>
      <c r="F31" s="61" t="s">
        <v>16</v>
      </c>
      <c r="G31" s="134" t="s">
        <v>177</v>
      </c>
      <c r="H31" s="135"/>
      <c r="I31" s="136"/>
      <c r="J31" s="62">
        <f>IF(VALUE(LEFT(J41))=1,1,0)+IF(VALUE(LEFT(J43))=1,1,0)+IF(VALUE(LEFT(J47))=1,1,0)</f>
        <v>2</v>
      </c>
      <c r="K31" s="62">
        <f>IF(VALUE(RIGHT(J41))=1,1,0)+IF(VALUE(RIGHT(J43))=1,1,0)+IF(VALUE(RIGHT(J47))=1,1,0)</f>
        <v>0</v>
      </c>
    </row>
    <row r="32" spans="1:11" ht="15">
      <c r="A32" s="126" t="s">
        <v>17</v>
      </c>
      <c r="B32" s="126"/>
      <c r="C32" s="146" t="s">
        <v>47</v>
      </c>
      <c r="D32" s="147"/>
      <c r="E32" s="115"/>
      <c r="F32" s="96" t="s">
        <v>18</v>
      </c>
      <c r="G32" s="137" t="s">
        <v>178</v>
      </c>
      <c r="H32" s="138"/>
      <c r="I32" s="139"/>
      <c r="J32" s="95">
        <f>IF(VALUE(LEFT(J42))=1,1,0)+IF(VALUE(LEFT(J45))=1,1,0)+IF(VALUE(LEFT(J48))=1,1,0)</f>
        <v>1</v>
      </c>
      <c r="K32" s="95">
        <f>IF(VALUE(RIGHT(J42))=1,1,0)+IF(VALUE(RIGHT(J45))=1,1,0)+IF(VALUE(RIGHT(J48))=1,1,0)</f>
        <v>0</v>
      </c>
    </row>
    <row r="33" spans="3:11" ht="15">
      <c r="C33" s="63"/>
      <c r="D33" s="63"/>
      <c r="F33" s="56"/>
      <c r="G33" s="56"/>
      <c r="I33" s="56"/>
      <c r="J33" s="64"/>
      <c r="K33" s="64"/>
    </row>
    <row r="34" spans="1:11" ht="15.75">
      <c r="A34" s="142" t="s">
        <v>11</v>
      </c>
      <c r="B34" s="115"/>
      <c r="C34" s="65" t="s">
        <v>8</v>
      </c>
      <c r="D34" s="55" t="s">
        <v>19</v>
      </c>
      <c r="F34" s="66" t="s">
        <v>19</v>
      </c>
      <c r="G34" s="56"/>
      <c r="I34" s="56"/>
      <c r="J34" s="67" t="s">
        <v>12</v>
      </c>
      <c r="K34" s="67" t="s">
        <v>13</v>
      </c>
    </row>
    <row r="35" spans="1:11" ht="15">
      <c r="A35" s="142" t="s">
        <v>52</v>
      </c>
      <c r="B35" s="143"/>
      <c r="C35" s="145" t="s">
        <v>8</v>
      </c>
      <c r="D35" s="142" t="s">
        <v>83</v>
      </c>
      <c r="E35" s="56"/>
      <c r="F35" s="94" t="s">
        <v>20</v>
      </c>
      <c r="G35" s="131" t="s">
        <v>179</v>
      </c>
      <c r="H35" s="132"/>
      <c r="I35" s="133"/>
      <c r="J35" s="95">
        <f>IF(VALUE(RIGHT(J40))=1,1,0)+IF(VALUE(RIGHT(J43))=1,1,0)+IF(VALUE(RIGHT(J48))=1,1,0)</f>
        <v>0</v>
      </c>
      <c r="K35" s="95">
        <f>IF(VALUE(LEFT(J40))=1,1,0)+IF(VALUE(LEFT(J43))=1,1,0)+IF(VALUE(LEFT(J48))=1,1,0)</f>
        <v>2</v>
      </c>
    </row>
    <row r="36" spans="1:11" ht="15">
      <c r="A36" s="144"/>
      <c r="B36" s="144"/>
      <c r="C36" s="115"/>
      <c r="D36" s="144"/>
      <c r="E36" s="56"/>
      <c r="F36" s="61" t="s">
        <v>21</v>
      </c>
      <c r="G36" s="134" t="s">
        <v>180</v>
      </c>
      <c r="H36" s="135"/>
      <c r="I36" s="136"/>
      <c r="J36" s="62">
        <f>IF(VALUE(RIGHT(J41))=1,1,0)+IF(VALUE(RIGHT(J45))=1,1,0)+IF(VALUE(RIGHT(J49))=1,1,0)</f>
        <v>0</v>
      </c>
      <c r="K36" s="62">
        <f>IF(VALUE(LEFT(J41))=1,1,0)+IF(VALUE(LEFT(J45))=1,1,0)+IF(VALUE(LEFT(J49))=1,1,0)</f>
        <v>1</v>
      </c>
    </row>
    <row r="37" spans="2:19" ht="15">
      <c r="B37" s="56"/>
      <c r="C37" s="56"/>
      <c r="D37" s="56"/>
      <c r="E37" s="56"/>
      <c r="F37" s="96" t="s">
        <v>22</v>
      </c>
      <c r="G37" s="137" t="s">
        <v>181</v>
      </c>
      <c r="H37" s="138"/>
      <c r="I37" s="139"/>
      <c r="J37" s="95">
        <f>IF(VALUE(RIGHT(J42))=1,1,0)+IF(VALUE(RIGHT(J44))=1,1,0)+IF(VALUE(RIGHT(J47))=1,1,0)</f>
        <v>0</v>
      </c>
      <c r="K37" s="95">
        <f>IF(VALUE(LEFT(J42))=1,1,0)+IF(VALUE(LEFT(J44))=1,1,0)+IF(VALUE(LEFT(J47))=1,1,0)</f>
        <v>2</v>
      </c>
      <c r="Q37" s="60"/>
      <c r="R37" s="60"/>
      <c r="S37" s="60"/>
    </row>
    <row r="38" spans="2:20" ht="16.5" thickBot="1">
      <c r="B38" s="55"/>
      <c r="C38" s="55"/>
      <c r="D38" s="55"/>
      <c r="E38" s="55"/>
      <c r="F38" s="56"/>
      <c r="G38" s="56"/>
      <c r="H38" s="56"/>
      <c r="I38" s="56"/>
      <c r="J38" s="56"/>
      <c r="K38" s="56"/>
      <c r="M38" s="68"/>
      <c r="N38" s="68"/>
      <c r="O38" s="60"/>
      <c r="Q38" s="60"/>
      <c r="R38" s="60"/>
      <c r="S38" s="60"/>
      <c r="T38" s="60"/>
    </row>
    <row r="39" spans="2:20" ht="15.75" thickBot="1">
      <c r="B39" s="56"/>
      <c r="C39" s="56"/>
      <c r="D39" s="56"/>
      <c r="E39" s="69" t="s">
        <v>23</v>
      </c>
      <c r="F39" s="70" t="s">
        <v>24</v>
      </c>
      <c r="G39" s="70" t="s">
        <v>25</v>
      </c>
      <c r="H39" s="70" t="s">
        <v>26</v>
      </c>
      <c r="I39" s="70" t="s">
        <v>27</v>
      </c>
      <c r="J39" s="140" t="s">
        <v>9</v>
      </c>
      <c r="K39" s="141"/>
      <c r="L39" s="71"/>
      <c r="M39" s="72"/>
      <c r="N39" s="72"/>
      <c r="O39" s="73"/>
      <c r="P39" s="71"/>
      <c r="Q39" s="73"/>
      <c r="R39" s="74" t="s">
        <v>9</v>
      </c>
      <c r="S39" s="60"/>
      <c r="T39" s="60"/>
    </row>
    <row r="40" spans="1:20" ht="15.75" thickBot="1">
      <c r="A40" s="97" t="s">
        <v>28</v>
      </c>
      <c r="B40" s="98" t="str">
        <f>+G30</f>
        <v>S. Hiltunen</v>
      </c>
      <c r="C40" s="99" t="s">
        <v>8</v>
      </c>
      <c r="D40" s="100" t="str">
        <f>+G35</f>
        <v>T. Hagelberg</v>
      </c>
      <c r="E40" s="101" t="s">
        <v>182</v>
      </c>
      <c r="F40" s="101" t="s">
        <v>183</v>
      </c>
      <c r="G40" s="101" t="s">
        <v>157</v>
      </c>
      <c r="H40" s="101" t="s">
        <v>162</v>
      </c>
      <c r="I40" s="101"/>
      <c r="J40" s="129" t="str">
        <f>+IF(VALUE(LEFT(Q40))&gt;VALUE(RIGHT(Q40)),"1-0",IF(VALUE(LEFT(Q40))&lt;VALUE(RIGHT(Q40)),"0-1","0-0"))</f>
        <v>1-0</v>
      </c>
      <c r="K40" s="130"/>
      <c r="L40" s="75">
        <f aca="true" t="shared" si="8" ref="L40:L49">IF(ISTEXT(E40),IF(VALUE(SUBSTITUTE(LEFT(E40,2),"-",",0"))&gt;VALUE(SUBSTITUTE(RIGHT(E40,2),"-","")),1,0.1),0)</f>
        <v>1</v>
      </c>
      <c r="M40" s="76">
        <f aca="true" t="shared" si="9" ref="M40:M49">IF(ISTEXT(F40),IF(VALUE(SUBSTITUTE(LEFT(F40,2),"-",",0"))&gt;VALUE(SUBSTITUTE(RIGHT(F40,2),"-","")),1,0.1),0)</f>
        <v>0.1</v>
      </c>
      <c r="N40" s="76">
        <f aca="true" t="shared" si="10" ref="N40:N49">IF(ISTEXT(G40),IF(VALUE(SUBSTITUTE(LEFT(G40,2),"-",",0"))&gt;VALUE(SUBSTITUTE(RIGHT(G40,2),"-","")),1,0.1),0)</f>
        <v>1</v>
      </c>
      <c r="O40" s="77">
        <f aca="true" t="shared" si="11" ref="O40:O49">IF(ISTEXT(H40),IF(VALUE(SUBSTITUTE(LEFT(H40,2),"-",",0"))&gt;VALUE(SUBSTITUTE(RIGHT(H40,2),"-","")),1,0.1),0.01)</f>
        <v>1</v>
      </c>
      <c r="P40" s="77">
        <f aca="true" t="shared" si="12" ref="P40:P49">IF(ISTEXT(I40),IF(VALUE(SUBSTITUTE(LEFT(I40,2),"-",",0"))&gt;VALUE(SUBSTITUTE(RIGHT(I40,2),"-","")),1,0.1),0.01)</f>
        <v>0.01</v>
      </c>
      <c r="Q40" s="78" t="str">
        <f aca="true" t="shared" si="13" ref="Q40:Q49">LEFT(REPLACE(SUM(L40:P40),2,1,"-"),3)</f>
        <v>3-1</v>
      </c>
      <c r="R40" s="79" t="str">
        <f aca="true" t="shared" si="14" ref="R40:R49">+IF(VALUE(LEFT(Q40))&gt;VALUE(RIGHT(Q40)),"1-0",IF(VALUE(LEFT(Q40))&lt;VALUE(RIGHT(Q40)),"0-1","0-0"))</f>
        <v>1-0</v>
      </c>
      <c r="S40" s="60"/>
      <c r="T40" s="60"/>
    </row>
    <row r="41" spans="1:20" ht="15">
      <c r="A41" s="80" t="s">
        <v>29</v>
      </c>
      <c r="B41" s="81" t="str">
        <f>+G31</f>
        <v>T. Perkkiö</v>
      </c>
      <c r="C41" s="82" t="s">
        <v>8</v>
      </c>
      <c r="D41" s="83" t="str">
        <f>+G36</f>
        <v>V. Holm</v>
      </c>
      <c r="E41" s="84" t="s">
        <v>166</v>
      </c>
      <c r="F41" s="84" t="s">
        <v>164</v>
      </c>
      <c r="G41" s="84" t="s">
        <v>184</v>
      </c>
      <c r="H41" s="84" t="s">
        <v>185</v>
      </c>
      <c r="I41" s="84" t="s">
        <v>159</v>
      </c>
      <c r="J41" s="129" t="str">
        <f>+IF(VALUE(LEFT(Q41))&gt;VALUE(RIGHT(Q41)),"1-0",IF(VALUE(LEFT(Q41))&lt;VALUE(RIGHT(Q41)),"0-1","0-0"))</f>
        <v>1-0</v>
      </c>
      <c r="K41" s="130"/>
      <c r="L41" s="85">
        <f t="shared" si="8"/>
        <v>1</v>
      </c>
      <c r="M41" s="77">
        <f t="shared" si="9"/>
        <v>1</v>
      </c>
      <c r="N41" s="77">
        <f t="shared" si="10"/>
        <v>0.1</v>
      </c>
      <c r="O41" s="77">
        <f t="shared" si="11"/>
        <v>0.1</v>
      </c>
      <c r="P41" s="77">
        <f t="shared" si="12"/>
        <v>1</v>
      </c>
      <c r="Q41" s="86" t="str">
        <f t="shared" si="13"/>
        <v>3-2</v>
      </c>
      <c r="R41" s="79" t="str">
        <f t="shared" si="14"/>
        <v>1-0</v>
      </c>
      <c r="S41" s="60"/>
      <c r="T41" s="60"/>
    </row>
    <row r="42" spans="1:20" ht="15">
      <c r="A42" s="102" t="s">
        <v>30</v>
      </c>
      <c r="B42" s="103" t="str">
        <f>+G32</f>
        <v>M. Perkkiö</v>
      </c>
      <c r="C42" s="104" t="s">
        <v>8</v>
      </c>
      <c r="D42" s="105" t="str">
        <f>+G37</f>
        <v>P. Keivaara</v>
      </c>
      <c r="E42" s="106" t="s">
        <v>157</v>
      </c>
      <c r="F42" s="106" t="s">
        <v>186</v>
      </c>
      <c r="G42" s="106" t="s">
        <v>187</v>
      </c>
      <c r="H42" s="106" t="s">
        <v>182</v>
      </c>
      <c r="I42" s="106"/>
      <c r="J42" s="120" t="str">
        <f aca="true" t="shared" si="15" ref="J42:J49">+IF(VALUE(LEFT(Q42))&gt;VALUE(RIGHT(Q42)),"1-0",IF(VALUE(LEFT(Q42))&lt;VALUE(RIGHT(Q42)),"0-1","0-0"))</f>
        <v>1-0</v>
      </c>
      <c r="K42" s="121"/>
      <c r="L42" s="85">
        <f t="shared" si="8"/>
        <v>1</v>
      </c>
      <c r="M42" s="77">
        <f t="shared" si="9"/>
        <v>1</v>
      </c>
      <c r="N42" s="77">
        <f t="shared" si="10"/>
        <v>0.1</v>
      </c>
      <c r="O42" s="77">
        <f t="shared" si="11"/>
        <v>1</v>
      </c>
      <c r="P42" s="77">
        <f t="shared" si="12"/>
        <v>0.01</v>
      </c>
      <c r="Q42" s="86" t="str">
        <f t="shared" si="13"/>
        <v>3-1</v>
      </c>
      <c r="R42" s="79" t="str">
        <f t="shared" si="14"/>
        <v>1-0</v>
      </c>
      <c r="S42" s="60"/>
      <c r="T42" s="60"/>
    </row>
    <row r="43" spans="1:20" ht="15">
      <c r="A43" s="80" t="s">
        <v>31</v>
      </c>
      <c r="B43" s="81" t="str">
        <f>+G31</f>
        <v>T. Perkkiö</v>
      </c>
      <c r="C43" s="82" t="s">
        <v>8</v>
      </c>
      <c r="D43" s="83" t="str">
        <f>+G35</f>
        <v>T. Hagelberg</v>
      </c>
      <c r="E43" s="84" t="s">
        <v>185</v>
      </c>
      <c r="F43" s="84" t="s">
        <v>159</v>
      </c>
      <c r="G43" s="84" t="s">
        <v>166</v>
      </c>
      <c r="H43" s="84" t="s">
        <v>162</v>
      </c>
      <c r="I43" s="84"/>
      <c r="J43" s="127" t="str">
        <f t="shared" si="15"/>
        <v>1-0</v>
      </c>
      <c r="K43" s="128"/>
      <c r="L43" s="85">
        <f t="shared" si="8"/>
        <v>0.1</v>
      </c>
      <c r="M43" s="77">
        <f t="shared" si="9"/>
        <v>1</v>
      </c>
      <c r="N43" s="77">
        <f t="shared" si="10"/>
        <v>1</v>
      </c>
      <c r="O43" s="77">
        <f t="shared" si="11"/>
        <v>1</v>
      </c>
      <c r="P43" s="77">
        <f t="shared" si="12"/>
        <v>0.01</v>
      </c>
      <c r="Q43" s="86" t="str">
        <f t="shared" si="13"/>
        <v>3-1</v>
      </c>
      <c r="R43" s="79" t="str">
        <f t="shared" si="14"/>
        <v>1-0</v>
      </c>
      <c r="S43" s="60"/>
      <c r="T43" s="60"/>
    </row>
    <row r="44" spans="1:20" ht="15">
      <c r="A44" s="102" t="s">
        <v>32</v>
      </c>
      <c r="B44" s="103" t="str">
        <f>+G30</f>
        <v>S. Hiltunen</v>
      </c>
      <c r="C44" s="104" t="s">
        <v>8</v>
      </c>
      <c r="D44" s="105" t="str">
        <f>+G37</f>
        <v>P. Keivaara</v>
      </c>
      <c r="E44" s="106" t="s">
        <v>186</v>
      </c>
      <c r="F44" s="106" t="s">
        <v>162</v>
      </c>
      <c r="G44" s="106" t="s">
        <v>188</v>
      </c>
      <c r="H44" s="106" t="s">
        <v>188</v>
      </c>
      <c r="I44" s="106"/>
      <c r="J44" s="120" t="str">
        <f t="shared" si="15"/>
        <v>1-0</v>
      </c>
      <c r="K44" s="121"/>
      <c r="L44" s="85">
        <f t="shared" si="8"/>
        <v>1</v>
      </c>
      <c r="M44" s="77">
        <f t="shared" si="9"/>
        <v>1</v>
      </c>
      <c r="N44" s="77">
        <f t="shared" si="10"/>
        <v>1</v>
      </c>
      <c r="O44" s="77">
        <f t="shared" si="11"/>
        <v>1</v>
      </c>
      <c r="P44" s="77">
        <f t="shared" si="12"/>
        <v>0.01</v>
      </c>
      <c r="Q44" s="86" t="str">
        <f t="shared" si="13"/>
        <v>4-0</v>
      </c>
      <c r="R44" s="79" t="str">
        <f t="shared" si="14"/>
        <v>1-0</v>
      </c>
      <c r="S44" s="60"/>
      <c r="T44" s="60"/>
    </row>
    <row r="45" spans="1:20" ht="15">
      <c r="A45" s="80" t="s">
        <v>33</v>
      </c>
      <c r="B45" s="81" t="str">
        <f>+G32</f>
        <v>M. Perkkiö</v>
      </c>
      <c r="C45" s="82" t="s">
        <v>8</v>
      </c>
      <c r="D45" s="83" t="str">
        <f>+G36</f>
        <v>V. Holm</v>
      </c>
      <c r="E45" s="84"/>
      <c r="F45" s="84"/>
      <c r="G45" s="84"/>
      <c r="H45" s="84"/>
      <c r="I45" s="84"/>
      <c r="J45" s="127" t="str">
        <f t="shared" si="15"/>
        <v>0-0</v>
      </c>
      <c r="K45" s="128"/>
      <c r="L45" s="85">
        <f t="shared" si="8"/>
        <v>0</v>
      </c>
      <c r="M45" s="77">
        <f t="shared" si="9"/>
        <v>0</v>
      </c>
      <c r="N45" s="77">
        <f t="shared" si="10"/>
        <v>0</v>
      </c>
      <c r="O45" s="77">
        <f t="shared" si="11"/>
        <v>0.01</v>
      </c>
      <c r="P45" s="77">
        <f t="shared" si="12"/>
        <v>0.01</v>
      </c>
      <c r="Q45" s="86" t="str">
        <f t="shared" si="13"/>
        <v>0-0</v>
      </c>
      <c r="R45" s="79" t="str">
        <f t="shared" si="14"/>
        <v>0-0</v>
      </c>
      <c r="S45" s="60"/>
      <c r="T45" s="60"/>
    </row>
    <row r="46" spans="1:20" ht="15">
      <c r="A46" s="102" t="s">
        <v>34</v>
      </c>
      <c r="B46" s="107"/>
      <c r="C46" s="108" t="s">
        <v>8</v>
      </c>
      <c r="D46" s="109"/>
      <c r="E46" s="106"/>
      <c r="F46" s="106"/>
      <c r="G46" s="106"/>
      <c r="H46" s="106"/>
      <c r="I46" s="106"/>
      <c r="J46" s="120" t="str">
        <f t="shared" si="15"/>
        <v>0-0</v>
      </c>
      <c r="K46" s="121"/>
      <c r="L46" s="85">
        <f t="shared" si="8"/>
        <v>0</v>
      </c>
      <c r="M46" s="77">
        <f t="shared" si="9"/>
        <v>0</v>
      </c>
      <c r="N46" s="77">
        <f t="shared" si="10"/>
        <v>0</v>
      </c>
      <c r="O46" s="77">
        <f t="shared" si="11"/>
        <v>0.01</v>
      </c>
      <c r="P46" s="77">
        <f t="shared" si="12"/>
        <v>0.01</v>
      </c>
      <c r="Q46" s="86" t="str">
        <f t="shared" si="13"/>
        <v>0-0</v>
      </c>
      <c r="R46" s="79" t="str">
        <f t="shared" si="14"/>
        <v>0-0</v>
      </c>
      <c r="S46" s="60"/>
      <c r="T46" s="60"/>
    </row>
    <row r="47" spans="1:20" ht="15">
      <c r="A47" s="80" t="s">
        <v>35</v>
      </c>
      <c r="B47" s="81" t="str">
        <f>+G31</f>
        <v>T. Perkkiö</v>
      </c>
      <c r="C47" s="82" t="s">
        <v>8</v>
      </c>
      <c r="D47" s="83" t="str">
        <f>+G37</f>
        <v>P. Keivaara</v>
      </c>
      <c r="E47" s="84"/>
      <c r="F47" s="84"/>
      <c r="G47" s="84"/>
      <c r="H47" s="84"/>
      <c r="I47" s="84"/>
      <c r="J47" s="127" t="str">
        <f t="shared" si="15"/>
        <v>0-0</v>
      </c>
      <c r="K47" s="128"/>
      <c r="L47" s="85">
        <f t="shared" si="8"/>
        <v>0</v>
      </c>
      <c r="M47" s="77">
        <f t="shared" si="9"/>
        <v>0</v>
      </c>
      <c r="N47" s="77">
        <f t="shared" si="10"/>
        <v>0</v>
      </c>
      <c r="O47" s="77">
        <f t="shared" si="11"/>
        <v>0.01</v>
      </c>
      <c r="P47" s="77">
        <f t="shared" si="12"/>
        <v>0.01</v>
      </c>
      <c r="Q47" s="86" t="str">
        <f t="shared" si="13"/>
        <v>0-0</v>
      </c>
      <c r="R47" s="79" t="str">
        <f t="shared" si="14"/>
        <v>0-0</v>
      </c>
      <c r="S47" s="60"/>
      <c r="T47" s="60"/>
    </row>
    <row r="48" spans="1:20" ht="15">
      <c r="A48" s="102" t="s">
        <v>36</v>
      </c>
      <c r="B48" s="103" t="str">
        <f>+G32</f>
        <v>M. Perkkiö</v>
      </c>
      <c r="C48" s="104" t="s">
        <v>8</v>
      </c>
      <c r="D48" s="105" t="str">
        <f>+G35</f>
        <v>T. Hagelberg</v>
      </c>
      <c r="E48" s="106"/>
      <c r="F48" s="106"/>
      <c r="G48" s="106"/>
      <c r="H48" s="106"/>
      <c r="I48" s="106"/>
      <c r="J48" s="120" t="str">
        <f t="shared" si="15"/>
        <v>0-0</v>
      </c>
      <c r="K48" s="121"/>
      <c r="L48" s="85">
        <f t="shared" si="8"/>
        <v>0</v>
      </c>
      <c r="M48" s="77">
        <f t="shared" si="9"/>
        <v>0</v>
      </c>
      <c r="N48" s="77">
        <f t="shared" si="10"/>
        <v>0</v>
      </c>
      <c r="O48" s="77">
        <f t="shared" si="11"/>
        <v>0.01</v>
      </c>
      <c r="P48" s="77">
        <f t="shared" si="12"/>
        <v>0.01</v>
      </c>
      <c r="Q48" s="86" t="str">
        <f t="shared" si="13"/>
        <v>0-0</v>
      </c>
      <c r="R48" s="79" t="str">
        <f t="shared" si="14"/>
        <v>0-0</v>
      </c>
      <c r="S48" s="60"/>
      <c r="T48" s="60"/>
    </row>
    <row r="49" spans="1:20" ht="15.75" thickBot="1">
      <c r="A49" s="87" t="s">
        <v>37</v>
      </c>
      <c r="B49" s="88" t="str">
        <f>+G30</f>
        <v>S. Hiltunen</v>
      </c>
      <c r="C49" s="89" t="s">
        <v>8</v>
      </c>
      <c r="D49" s="90" t="str">
        <f>+G36</f>
        <v>V. Holm</v>
      </c>
      <c r="E49" s="91"/>
      <c r="F49" s="91"/>
      <c r="G49" s="91"/>
      <c r="H49" s="91"/>
      <c r="I49" s="91"/>
      <c r="J49" s="122" t="str">
        <f t="shared" si="15"/>
        <v>0-0</v>
      </c>
      <c r="K49" s="123"/>
      <c r="L49" s="85">
        <f t="shared" si="8"/>
        <v>0</v>
      </c>
      <c r="M49" s="77">
        <f t="shared" si="9"/>
        <v>0</v>
      </c>
      <c r="N49" s="77">
        <f t="shared" si="10"/>
        <v>0</v>
      </c>
      <c r="O49" s="77">
        <f t="shared" si="11"/>
        <v>0.01</v>
      </c>
      <c r="P49" s="77">
        <f t="shared" si="12"/>
        <v>0.01</v>
      </c>
      <c r="Q49" s="86" t="str">
        <f t="shared" si="13"/>
        <v>0-0</v>
      </c>
      <c r="R49" s="79" t="str">
        <f t="shared" si="14"/>
        <v>0-0</v>
      </c>
      <c r="S49" s="60"/>
      <c r="T49" s="60"/>
    </row>
    <row r="50" spans="4:20" ht="16.5" thickBot="1">
      <c r="D50" s="68"/>
      <c r="H50" s="55" t="s">
        <v>38</v>
      </c>
      <c r="J50" s="124" t="str">
        <f>+CONCATENATE(LEFT(J40)+LEFT(J41)+LEFT(J42)+LEFT(J43)+LEFT(J44)+LEFT(J45)+LEFT(J46)+LEFT(J47)+LEFT(J48)+LEFT(J49),"-",RIGHT(J40)+RIGHT(J41)+RIGHT(J42)+RIGHT(J43)+RIGHT(J44)+RIGHT(J45)+RIGHT(J46)+RIGHT(J47)+RIGHT(J48)+RIGHT(J49))</f>
        <v>5-0</v>
      </c>
      <c r="K50" s="125"/>
      <c r="L50" s="60"/>
      <c r="M50" s="60"/>
      <c r="N50" s="60"/>
      <c r="O50" s="60"/>
      <c r="P50" s="60"/>
      <c r="Q50" s="60"/>
      <c r="R50" s="92" t="str">
        <f>+CONCATENATE(LEFT(R40)+LEFT(R41)+LEFT(R42)+LEFT(R43)+LEFT(R44)+LEFT(R45)+LEFT(R46)+LEFT(R47)+LEFT(R48)+LEFT(R49),"-")</f>
        <v>5-</v>
      </c>
      <c r="S50" s="60"/>
      <c r="T50" s="60"/>
    </row>
    <row r="51" spans="4:20" ht="10.5" customHeight="1">
      <c r="D51" s="68"/>
      <c r="L51" s="60"/>
      <c r="M51" s="60"/>
      <c r="N51" s="60"/>
      <c r="O51" s="60"/>
      <c r="P51" s="60"/>
      <c r="Q51" s="60"/>
      <c r="R51" s="93"/>
      <c r="S51" s="60"/>
      <c r="T51" s="60"/>
    </row>
    <row r="52" spans="1:11" ht="15">
      <c r="A52" s="56" t="s">
        <v>39</v>
      </c>
      <c r="B52" s="56"/>
      <c r="C52" s="56"/>
      <c r="D52" s="56" t="s">
        <v>40</v>
      </c>
      <c r="E52" s="56"/>
      <c r="F52" s="56"/>
      <c r="G52" s="56" t="s">
        <v>41</v>
      </c>
      <c r="H52" s="56"/>
      <c r="I52" s="56"/>
      <c r="J52" s="56"/>
      <c r="K52" s="56"/>
    </row>
    <row r="53" spans="1:11" ht="18" customHeight="1">
      <c r="A53" s="126"/>
      <c r="B53" s="126"/>
      <c r="C53" s="56"/>
      <c r="D53" s="126"/>
      <c r="E53" s="126"/>
      <c r="F53" s="56"/>
      <c r="G53" s="126"/>
      <c r="H53" s="126"/>
      <c r="I53" s="126"/>
      <c r="J53" s="126"/>
      <c r="K53" s="56"/>
    </row>
    <row r="55" spans="1:11" ht="18">
      <c r="A55" s="148" t="s">
        <v>10</v>
      </c>
      <c r="B55" s="115"/>
      <c r="C55" s="55"/>
      <c r="D55" s="56"/>
      <c r="E55" s="56"/>
      <c r="F55" s="56"/>
      <c r="G55" s="56"/>
      <c r="H55" s="56"/>
      <c r="I55" s="56"/>
      <c r="J55" s="56"/>
      <c r="K55" s="56"/>
    </row>
    <row r="56" spans="5:11" ht="15">
      <c r="E56" s="56"/>
      <c r="F56" s="58" t="s">
        <v>11</v>
      </c>
      <c r="G56" s="56"/>
      <c r="I56" s="56"/>
      <c r="J56" s="59" t="s">
        <v>12</v>
      </c>
      <c r="K56" s="59" t="s">
        <v>13</v>
      </c>
    </row>
    <row r="57" spans="1:13" ht="15">
      <c r="A57" s="126" t="s">
        <v>14</v>
      </c>
      <c r="B57" s="149"/>
      <c r="C57" s="150">
        <f ca="1">TODAY()</f>
        <v>39033</v>
      </c>
      <c r="D57" s="151"/>
      <c r="E57" s="56"/>
      <c r="F57" s="94" t="s">
        <v>15</v>
      </c>
      <c r="G57" s="131" t="s">
        <v>189</v>
      </c>
      <c r="H57" s="132"/>
      <c r="I57" s="133"/>
      <c r="J57" s="95">
        <f>IF(VALUE(LEFT(J67))=1,1,0)+IF(VALUE(LEFT(J71))=1,1,0)+IF(VALUE(LEFT(J76))=1,1,0)</f>
        <v>2</v>
      </c>
      <c r="K57" s="95">
        <f>IF(VALUE(RIGHT(J67))=1,1,0)+IF(VALUE(RIGHT(J71))=1,1,0)+IF(VALUE(RIGHT(J76))=1,1,0)</f>
        <v>0</v>
      </c>
      <c r="M57" s="60"/>
    </row>
    <row r="58" spans="3:11" ht="15">
      <c r="C58" s="56"/>
      <c r="D58" s="56"/>
      <c r="E58" s="56"/>
      <c r="F58" s="61" t="s">
        <v>16</v>
      </c>
      <c r="G58" s="134" t="s">
        <v>190</v>
      </c>
      <c r="H58" s="135"/>
      <c r="I58" s="136"/>
      <c r="J58" s="62">
        <f>IF(VALUE(LEFT(J68))=1,1,0)+IF(VALUE(LEFT(J70))=1,1,0)+IF(VALUE(LEFT(J74))=1,1,0)</f>
        <v>2</v>
      </c>
      <c r="K58" s="62">
        <f>IF(VALUE(RIGHT(J68))=1,1,0)+IF(VALUE(RIGHT(J70))=1,1,0)+IF(VALUE(RIGHT(J74))=1,1,0)</f>
        <v>0</v>
      </c>
    </row>
    <row r="59" spans="1:11" ht="15">
      <c r="A59" s="126" t="s">
        <v>17</v>
      </c>
      <c r="B59" s="126"/>
      <c r="C59" s="146" t="s">
        <v>47</v>
      </c>
      <c r="D59" s="147"/>
      <c r="E59" s="115"/>
      <c r="F59" s="96" t="s">
        <v>18</v>
      </c>
      <c r="G59" s="137" t="s">
        <v>191</v>
      </c>
      <c r="H59" s="138"/>
      <c r="I59" s="139"/>
      <c r="J59" s="95">
        <f>IF(VALUE(LEFT(J69))=1,1,0)+IF(VALUE(LEFT(J72))=1,1,0)+IF(VALUE(LEFT(J75))=1,1,0)</f>
        <v>1</v>
      </c>
      <c r="K59" s="95">
        <f>IF(VALUE(RIGHT(J69))=1,1,0)+IF(VALUE(RIGHT(J72))=1,1,0)+IF(VALUE(RIGHT(J75))=1,1,0)</f>
        <v>0</v>
      </c>
    </row>
    <row r="60" spans="3:11" ht="15">
      <c r="C60" s="63"/>
      <c r="D60" s="63"/>
      <c r="F60" s="56"/>
      <c r="G60" s="56"/>
      <c r="I60" s="56"/>
      <c r="J60" s="64"/>
      <c r="K60" s="64"/>
    </row>
    <row r="61" spans="1:11" ht="15.75">
      <c r="A61" s="142" t="s">
        <v>11</v>
      </c>
      <c r="B61" s="115"/>
      <c r="C61" s="65" t="s">
        <v>8</v>
      </c>
      <c r="D61" s="55" t="s">
        <v>19</v>
      </c>
      <c r="F61" s="66" t="s">
        <v>19</v>
      </c>
      <c r="G61" s="56"/>
      <c r="I61" s="56"/>
      <c r="J61" s="67" t="s">
        <v>12</v>
      </c>
      <c r="K61" s="67" t="s">
        <v>13</v>
      </c>
    </row>
    <row r="62" spans="1:11" ht="15">
      <c r="A62" s="142" t="s">
        <v>85</v>
      </c>
      <c r="B62" s="143"/>
      <c r="C62" s="145" t="s">
        <v>8</v>
      </c>
      <c r="D62" s="142" t="s">
        <v>86</v>
      </c>
      <c r="E62" s="56"/>
      <c r="F62" s="94" t="s">
        <v>20</v>
      </c>
      <c r="G62" s="131" t="s">
        <v>131</v>
      </c>
      <c r="H62" s="132"/>
      <c r="I62" s="133"/>
      <c r="J62" s="95">
        <f>IF(VALUE(RIGHT(J67))=1,1,0)+IF(VALUE(RIGHT(J70))=1,1,0)+IF(VALUE(RIGHT(J75))=1,1,0)</f>
        <v>0</v>
      </c>
      <c r="K62" s="95">
        <f>IF(VALUE(LEFT(J67))=1,1,0)+IF(VALUE(LEFT(J70))=1,1,0)+IF(VALUE(LEFT(J75))=1,1,0)</f>
        <v>2</v>
      </c>
    </row>
    <row r="63" spans="1:11" ht="15">
      <c r="A63" s="144"/>
      <c r="B63" s="144"/>
      <c r="C63" s="115"/>
      <c r="D63" s="144"/>
      <c r="E63" s="56"/>
      <c r="F63" s="61" t="s">
        <v>21</v>
      </c>
      <c r="G63" s="134" t="s">
        <v>192</v>
      </c>
      <c r="H63" s="135"/>
      <c r="I63" s="136"/>
      <c r="J63" s="62">
        <f>IF(VALUE(RIGHT(J68))=1,1,0)+IF(VALUE(RIGHT(J72))=1,1,0)+IF(VALUE(RIGHT(J76))=1,1,0)</f>
        <v>0</v>
      </c>
      <c r="K63" s="62">
        <f>IF(VALUE(LEFT(J68))=1,1,0)+IF(VALUE(LEFT(J72))=1,1,0)+IF(VALUE(LEFT(J76))=1,1,0)</f>
        <v>1</v>
      </c>
    </row>
    <row r="64" spans="2:19" ht="15">
      <c r="B64" s="56"/>
      <c r="C64" s="56"/>
      <c r="D64" s="56"/>
      <c r="E64" s="56"/>
      <c r="F64" s="96" t="s">
        <v>22</v>
      </c>
      <c r="G64" s="137" t="s">
        <v>193</v>
      </c>
      <c r="H64" s="138"/>
      <c r="I64" s="139"/>
      <c r="J64" s="95">
        <f>IF(VALUE(RIGHT(J69))=1,1,0)+IF(VALUE(RIGHT(J71))=1,1,0)+IF(VALUE(RIGHT(J74))=1,1,0)</f>
        <v>0</v>
      </c>
      <c r="K64" s="95">
        <f>IF(VALUE(LEFT(J69))=1,1,0)+IF(VALUE(LEFT(J71))=1,1,0)+IF(VALUE(LEFT(J74))=1,1,0)</f>
        <v>2</v>
      </c>
      <c r="Q64" s="60"/>
      <c r="R64" s="60"/>
      <c r="S64" s="60"/>
    </row>
    <row r="65" spans="2:20" ht="16.5" thickBot="1">
      <c r="B65" s="55"/>
      <c r="C65" s="55"/>
      <c r="D65" s="55"/>
      <c r="E65" s="55"/>
      <c r="F65" s="56"/>
      <c r="G65" s="56"/>
      <c r="H65" s="56"/>
      <c r="I65" s="56"/>
      <c r="J65" s="56"/>
      <c r="K65" s="56"/>
      <c r="M65" s="68"/>
      <c r="N65" s="68"/>
      <c r="O65" s="60"/>
      <c r="Q65" s="60"/>
      <c r="R65" s="60"/>
      <c r="S65" s="60"/>
      <c r="T65" s="60"/>
    </row>
    <row r="66" spans="2:20" ht="15.75" thickBot="1">
      <c r="B66" s="56"/>
      <c r="C66" s="56"/>
      <c r="D66" s="56"/>
      <c r="E66" s="69" t="s">
        <v>23</v>
      </c>
      <c r="F66" s="70" t="s">
        <v>24</v>
      </c>
      <c r="G66" s="70" t="s">
        <v>25</v>
      </c>
      <c r="H66" s="70" t="s">
        <v>26</v>
      </c>
      <c r="I66" s="70" t="s">
        <v>27</v>
      </c>
      <c r="J66" s="140" t="s">
        <v>9</v>
      </c>
      <c r="K66" s="141"/>
      <c r="L66" s="71"/>
      <c r="M66" s="72"/>
      <c r="N66" s="72"/>
      <c r="O66" s="73"/>
      <c r="P66" s="71"/>
      <c r="Q66" s="73"/>
      <c r="R66" s="74" t="s">
        <v>9</v>
      </c>
      <c r="S66" s="60"/>
      <c r="T66" s="60"/>
    </row>
    <row r="67" spans="1:20" ht="15.75" thickBot="1">
      <c r="A67" s="97" t="s">
        <v>28</v>
      </c>
      <c r="B67" s="98" t="str">
        <f>+G57</f>
        <v>A. Kontala</v>
      </c>
      <c r="C67" s="99" t="s">
        <v>8</v>
      </c>
      <c r="D67" s="100" t="str">
        <f>+G62</f>
        <v>O-V. Halonen</v>
      </c>
      <c r="E67" s="101" t="s">
        <v>158</v>
      </c>
      <c r="F67" s="101" t="s">
        <v>194</v>
      </c>
      <c r="G67" s="101" t="s">
        <v>157</v>
      </c>
      <c r="H67" s="101" t="s">
        <v>157</v>
      </c>
      <c r="I67" s="101"/>
      <c r="J67" s="129" t="str">
        <f>+IF(VALUE(LEFT(Q67))&gt;VALUE(RIGHT(Q67)),"1-0",IF(VALUE(LEFT(Q67))&lt;VALUE(RIGHT(Q67)),"0-1","0-0"))</f>
        <v>1-0</v>
      </c>
      <c r="K67" s="130"/>
      <c r="L67" s="75">
        <f aca="true" t="shared" si="16" ref="L67:L76">IF(ISTEXT(E67),IF(VALUE(SUBSTITUTE(LEFT(E67,2),"-",",0"))&gt;VALUE(SUBSTITUTE(RIGHT(E67,2),"-","")),1,0.1),0)</f>
        <v>1</v>
      </c>
      <c r="M67" s="76">
        <f aca="true" t="shared" si="17" ref="M67:M76">IF(ISTEXT(F67),IF(VALUE(SUBSTITUTE(LEFT(F67,2),"-",",0"))&gt;VALUE(SUBSTITUTE(RIGHT(F67,2),"-","")),1,0.1),0)</f>
        <v>0.1</v>
      </c>
      <c r="N67" s="76">
        <f aca="true" t="shared" si="18" ref="N67:N76">IF(ISTEXT(G67),IF(VALUE(SUBSTITUTE(LEFT(G67,2),"-",",0"))&gt;VALUE(SUBSTITUTE(RIGHT(G67,2),"-","")),1,0.1),0)</f>
        <v>1</v>
      </c>
      <c r="O67" s="77">
        <f aca="true" t="shared" si="19" ref="O67:O76">IF(ISTEXT(H67),IF(VALUE(SUBSTITUTE(LEFT(H67,2),"-",",0"))&gt;VALUE(SUBSTITUTE(RIGHT(H67,2),"-","")),1,0.1),0.01)</f>
        <v>1</v>
      </c>
      <c r="P67" s="77">
        <f aca="true" t="shared" si="20" ref="P67:P76">IF(ISTEXT(I67),IF(VALUE(SUBSTITUTE(LEFT(I67,2),"-",",0"))&gt;VALUE(SUBSTITUTE(RIGHT(I67,2),"-","")),1,0.1),0.01)</f>
        <v>0.01</v>
      </c>
      <c r="Q67" s="78" t="str">
        <f aca="true" t="shared" si="21" ref="Q67:Q76">LEFT(REPLACE(SUM(L67:P67),2,1,"-"),3)</f>
        <v>3-1</v>
      </c>
      <c r="R67" s="79" t="str">
        <f aca="true" t="shared" si="22" ref="R67:R76">+IF(VALUE(LEFT(Q67))&gt;VALUE(RIGHT(Q67)),"1-0",IF(VALUE(LEFT(Q67))&lt;VALUE(RIGHT(Q67)),"0-1","0-0"))</f>
        <v>1-0</v>
      </c>
      <c r="S67" s="60"/>
      <c r="T67" s="60"/>
    </row>
    <row r="68" spans="1:20" ht="15">
      <c r="A68" s="80" t="s">
        <v>29</v>
      </c>
      <c r="B68" s="81" t="str">
        <f>+G58</f>
        <v>M. Karjalainen</v>
      </c>
      <c r="C68" s="82" t="s">
        <v>8</v>
      </c>
      <c r="D68" s="83" t="str">
        <f>+G63</f>
        <v>J. Pulkkinen</v>
      </c>
      <c r="E68" s="84" t="s">
        <v>162</v>
      </c>
      <c r="F68" s="84" t="s">
        <v>195</v>
      </c>
      <c r="G68" s="84" t="s">
        <v>164</v>
      </c>
      <c r="H68" s="84" t="s">
        <v>196</v>
      </c>
      <c r="I68" s="84"/>
      <c r="J68" s="129" t="str">
        <f>+IF(VALUE(LEFT(Q68))&gt;VALUE(RIGHT(Q68)),"1-0",IF(VALUE(LEFT(Q68))&lt;VALUE(RIGHT(Q68)),"0-1","0-0"))</f>
        <v>1-0</v>
      </c>
      <c r="K68" s="130"/>
      <c r="L68" s="85">
        <f t="shared" si="16"/>
        <v>1</v>
      </c>
      <c r="M68" s="77">
        <f t="shared" si="17"/>
        <v>0.1</v>
      </c>
      <c r="N68" s="77">
        <f t="shared" si="18"/>
        <v>1</v>
      </c>
      <c r="O68" s="77">
        <f t="shared" si="19"/>
        <v>1</v>
      </c>
      <c r="P68" s="77">
        <f t="shared" si="20"/>
        <v>0.01</v>
      </c>
      <c r="Q68" s="86" t="str">
        <f t="shared" si="21"/>
        <v>3-1</v>
      </c>
      <c r="R68" s="79" t="str">
        <f t="shared" si="22"/>
        <v>1-0</v>
      </c>
      <c r="S68" s="60"/>
      <c r="T68" s="60"/>
    </row>
    <row r="69" spans="1:20" ht="15">
      <c r="A69" s="102" t="s">
        <v>30</v>
      </c>
      <c r="B69" s="103" t="str">
        <f>+G59</f>
        <v>J. Poutanen</v>
      </c>
      <c r="C69" s="104" t="s">
        <v>8</v>
      </c>
      <c r="D69" s="105" t="str">
        <f>+G64</f>
        <v>M. Holopainen</v>
      </c>
      <c r="E69" s="106" t="s">
        <v>157</v>
      </c>
      <c r="F69" s="106" t="s">
        <v>182</v>
      </c>
      <c r="G69" s="106" t="s">
        <v>159</v>
      </c>
      <c r="H69" s="106"/>
      <c r="I69" s="106"/>
      <c r="J69" s="120" t="str">
        <f aca="true" t="shared" si="23" ref="J69:J76">+IF(VALUE(LEFT(Q69))&gt;VALUE(RIGHT(Q69)),"1-0",IF(VALUE(LEFT(Q69))&lt;VALUE(RIGHT(Q69)),"0-1","0-0"))</f>
        <v>1-0</v>
      </c>
      <c r="K69" s="121"/>
      <c r="L69" s="85">
        <f t="shared" si="16"/>
        <v>1</v>
      </c>
      <c r="M69" s="77">
        <f t="shared" si="17"/>
        <v>1</v>
      </c>
      <c r="N69" s="77">
        <f t="shared" si="18"/>
        <v>1</v>
      </c>
      <c r="O69" s="77">
        <f t="shared" si="19"/>
        <v>0.01</v>
      </c>
      <c r="P69" s="77">
        <f t="shared" si="20"/>
        <v>0.01</v>
      </c>
      <c r="Q69" s="86" t="str">
        <f t="shared" si="21"/>
        <v>3-0</v>
      </c>
      <c r="R69" s="79" t="str">
        <f t="shared" si="22"/>
        <v>1-0</v>
      </c>
      <c r="S69" s="60"/>
      <c r="T69" s="60"/>
    </row>
    <row r="70" spans="1:20" ht="15">
      <c r="A70" s="80" t="s">
        <v>31</v>
      </c>
      <c r="B70" s="81" t="str">
        <f>+G58</f>
        <v>M. Karjalainen</v>
      </c>
      <c r="C70" s="82" t="s">
        <v>8</v>
      </c>
      <c r="D70" s="83" t="str">
        <f>+G62</f>
        <v>O-V. Halonen</v>
      </c>
      <c r="E70" s="84" t="s">
        <v>183</v>
      </c>
      <c r="F70" s="84" t="s">
        <v>197</v>
      </c>
      <c r="G70" s="84" t="s">
        <v>196</v>
      </c>
      <c r="H70" s="84" t="s">
        <v>186</v>
      </c>
      <c r="I70" s="84" t="s">
        <v>186</v>
      </c>
      <c r="J70" s="127" t="str">
        <f t="shared" si="23"/>
        <v>1-0</v>
      </c>
      <c r="K70" s="128"/>
      <c r="L70" s="85">
        <f t="shared" si="16"/>
        <v>0.1</v>
      </c>
      <c r="M70" s="77">
        <f t="shared" si="17"/>
        <v>0.1</v>
      </c>
      <c r="N70" s="77">
        <f t="shared" si="18"/>
        <v>1</v>
      </c>
      <c r="O70" s="77">
        <f t="shared" si="19"/>
        <v>1</v>
      </c>
      <c r="P70" s="77">
        <f t="shared" si="20"/>
        <v>1</v>
      </c>
      <c r="Q70" s="86" t="str">
        <f t="shared" si="21"/>
        <v>3-2</v>
      </c>
      <c r="R70" s="79" t="str">
        <f t="shared" si="22"/>
        <v>1-0</v>
      </c>
      <c r="S70" s="60"/>
      <c r="T70" s="60"/>
    </row>
    <row r="71" spans="1:20" ht="15">
      <c r="A71" s="102" t="s">
        <v>32</v>
      </c>
      <c r="B71" s="103" t="str">
        <f>+G57</f>
        <v>A. Kontala</v>
      </c>
      <c r="C71" s="104" t="s">
        <v>8</v>
      </c>
      <c r="D71" s="105" t="str">
        <f>+G64</f>
        <v>M. Holopainen</v>
      </c>
      <c r="E71" s="106" t="s">
        <v>162</v>
      </c>
      <c r="F71" s="106" t="s">
        <v>188</v>
      </c>
      <c r="G71" s="106" t="s">
        <v>157</v>
      </c>
      <c r="H71" s="106"/>
      <c r="I71" s="106"/>
      <c r="J71" s="120" t="str">
        <f t="shared" si="23"/>
        <v>1-0</v>
      </c>
      <c r="K71" s="121"/>
      <c r="L71" s="85">
        <f t="shared" si="16"/>
        <v>1</v>
      </c>
      <c r="M71" s="77">
        <f t="shared" si="17"/>
        <v>1</v>
      </c>
      <c r="N71" s="77">
        <f t="shared" si="18"/>
        <v>1</v>
      </c>
      <c r="O71" s="77">
        <f t="shared" si="19"/>
        <v>0.01</v>
      </c>
      <c r="P71" s="77">
        <f t="shared" si="20"/>
        <v>0.01</v>
      </c>
      <c r="Q71" s="86" t="str">
        <f t="shared" si="21"/>
        <v>3-0</v>
      </c>
      <c r="R71" s="79" t="str">
        <f t="shared" si="22"/>
        <v>1-0</v>
      </c>
      <c r="S71" s="60"/>
      <c r="T71" s="60"/>
    </row>
    <row r="72" spans="1:20" ht="15">
      <c r="A72" s="80" t="s">
        <v>33</v>
      </c>
      <c r="B72" s="81" t="str">
        <f>+G59</f>
        <v>J. Poutanen</v>
      </c>
      <c r="C72" s="82" t="s">
        <v>8</v>
      </c>
      <c r="D72" s="83" t="str">
        <f>+G63</f>
        <v>J. Pulkkinen</v>
      </c>
      <c r="E72" s="84"/>
      <c r="F72" s="84"/>
      <c r="G72" s="84"/>
      <c r="H72" s="84"/>
      <c r="I72" s="84"/>
      <c r="J72" s="127" t="str">
        <f t="shared" si="23"/>
        <v>0-0</v>
      </c>
      <c r="K72" s="128"/>
      <c r="L72" s="85">
        <f t="shared" si="16"/>
        <v>0</v>
      </c>
      <c r="M72" s="77">
        <f t="shared" si="17"/>
        <v>0</v>
      </c>
      <c r="N72" s="77">
        <f t="shared" si="18"/>
        <v>0</v>
      </c>
      <c r="O72" s="77">
        <f t="shared" si="19"/>
        <v>0.01</v>
      </c>
      <c r="P72" s="77">
        <f t="shared" si="20"/>
        <v>0.01</v>
      </c>
      <c r="Q72" s="86" t="str">
        <f t="shared" si="21"/>
        <v>0-0</v>
      </c>
      <c r="R72" s="79" t="str">
        <f t="shared" si="22"/>
        <v>0-0</v>
      </c>
      <c r="S72" s="60"/>
      <c r="T72" s="60"/>
    </row>
    <row r="73" spans="1:20" ht="15">
      <c r="A73" s="102" t="s">
        <v>34</v>
      </c>
      <c r="B73" s="107"/>
      <c r="C73" s="108" t="s">
        <v>8</v>
      </c>
      <c r="D73" s="109"/>
      <c r="E73" s="106"/>
      <c r="F73" s="106"/>
      <c r="G73" s="106"/>
      <c r="H73" s="106"/>
      <c r="I73" s="106"/>
      <c r="J73" s="120" t="str">
        <f t="shared" si="23"/>
        <v>0-0</v>
      </c>
      <c r="K73" s="121"/>
      <c r="L73" s="85">
        <f t="shared" si="16"/>
        <v>0</v>
      </c>
      <c r="M73" s="77">
        <f t="shared" si="17"/>
        <v>0</v>
      </c>
      <c r="N73" s="77">
        <f t="shared" si="18"/>
        <v>0</v>
      </c>
      <c r="O73" s="77">
        <f t="shared" si="19"/>
        <v>0.01</v>
      </c>
      <c r="P73" s="77">
        <f t="shared" si="20"/>
        <v>0.01</v>
      </c>
      <c r="Q73" s="86" t="str">
        <f t="shared" si="21"/>
        <v>0-0</v>
      </c>
      <c r="R73" s="79" t="str">
        <f t="shared" si="22"/>
        <v>0-0</v>
      </c>
      <c r="S73" s="60"/>
      <c r="T73" s="60"/>
    </row>
    <row r="74" spans="1:20" ht="15">
      <c r="A74" s="80" t="s">
        <v>35</v>
      </c>
      <c r="B74" s="81" t="str">
        <f>+G58</f>
        <v>M. Karjalainen</v>
      </c>
      <c r="C74" s="82" t="s">
        <v>8</v>
      </c>
      <c r="D74" s="83" t="str">
        <f>+G64</f>
        <v>M. Holopainen</v>
      </c>
      <c r="E74" s="84"/>
      <c r="F74" s="84"/>
      <c r="G74" s="84"/>
      <c r="H74" s="84"/>
      <c r="I74" s="84"/>
      <c r="J74" s="127" t="str">
        <f t="shared" si="23"/>
        <v>0-0</v>
      </c>
      <c r="K74" s="128"/>
      <c r="L74" s="85">
        <f t="shared" si="16"/>
        <v>0</v>
      </c>
      <c r="M74" s="77">
        <f t="shared" si="17"/>
        <v>0</v>
      </c>
      <c r="N74" s="77">
        <f t="shared" si="18"/>
        <v>0</v>
      </c>
      <c r="O74" s="77">
        <f t="shared" si="19"/>
        <v>0.01</v>
      </c>
      <c r="P74" s="77">
        <f t="shared" si="20"/>
        <v>0.01</v>
      </c>
      <c r="Q74" s="86" t="str">
        <f t="shared" si="21"/>
        <v>0-0</v>
      </c>
      <c r="R74" s="79" t="str">
        <f t="shared" si="22"/>
        <v>0-0</v>
      </c>
      <c r="S74" s="60"/>
      <c r="T74" s="60"/>
    </row>
    <row r="75" spans="1:20" ht="15">
      <c r="A75" s="102" t="s">
        <v>36</v>
      </c>
      <c r="B75" s="103" t="str">
        <f>+G59</f>
        <v>J. Poutanen</v>
      </c>
      <c r="C75" s="104" t="s">
        <v>8</v>
      </c>
      <c r="D75" s="105" t="str">
        <f>+G62</f>
        <v>O-V. Halonen</v>
      </c>
      <c r="E75" s="106"/>
      <c r="F75" s="106"/>
      <c r="G75" s="106"/>
      <c r="H75" s="106"/>
      <c r="I75" s="106"/>
      <c r="J75" s="120" t="str">
        <f t="shared" si="23"/>
        <v>0-0</v>
      </c>
      <c r="K75" s="121"/>
      <c r="L75" s="85">
        <f t="shared" si="16"/>
        <v>0</v>
      </c>
      <c r="M75" s="77">
        <f t="shared" si="17"/>
        <v>0</v>
      </c>
      <c r="N75" s="77">
        <f t="shared" si="18"/>
        <v>0</v>
      </c>
      <c r="O75" s="77">
        <f t="shared" si="19"/>
        <v>0.01</v>
      </c>
      <c r="P75" s="77">
        <f t="shared" si="20"/>
        <v>0.01</v>
      </c>
      <c r="Q75" s="86" t="str">
        <f t="shared" si="21"/>
        <v>0-0</v>
      </c>
      <c r="R75" s="79" t="str">
        <f t="shared" si="22"/>
        <v>0-0</v>
      </c>
      <c r="S75" s="60"/>
      <c r="T75" s="60"/>
    </row>
    <row r="76" spans="1:20" ht="15.75" thickBot="1">
      <c r="A76" s="87" t="s">
        <v>37</v>
      </c>
      <c r="B76" s="88" t="str">
        <f>+G57</f>
        <v>A. Kontala</v>
      </c>
      <c r="C76" s="89" t="s">
        <v>8</v>
      </c>
      <c r="D76" s="90" t="str">
        <f>+G63</f>
        <v>J. Pulkkinen</v>
      </c>
      <c r="E76" s="91"/>
      <c r="F76" s="91"/>
      <c r="G76" s="91"/>
      <c r="H76" s="91"/>
      <c r="I76" s="91"/>
      <c r="J76" s="122" t="str">
        <f t="shared" si="23"/>
        <v>0-0</v>
      </c>
      <c r="K76" s="123"/>
      <c r="L76" s="85">
        <f t="shared" si="16"/>
        <v>0</v>
      </c>
      <c r="M76" s="77">
        <f t="shared" si="17"/>
        <v>0</v>
      </c>
      <c r="N76" s="77">
        <f t="shared" si="18"/>
        <v>0</v>
      </c>
      <c r="O76" s="77">
        <f t="shared" si="19"/>
        <v>0.01</v>
      </c>
      <c r="P76" s="77">
        <f t="shared" si="20"/>
        <v>0.01</v>
      </c>
      <c r="Q76" s="86" t="str">
        <f t="shared" si="21"/>
        <v>0-0</v>
      </c>
      <c r="R76" s="79" t="str">
        <f t="shared" si="22"/>
        <v>0-0</v>
      </c>
      <c r="S76" s="60"/>
      <c r="T76" s="60"/>
    </row>
    <row r="77" spans="4:20" ht="16.5" thickBot="1">
      <c r="D77" s="68"/>
      <c r="H77" s="55" t="s">
        <v>38</v>
      </c>
      <c r="J77" s="124" t="str">
        <f>+CONCATENATE(LEFT(J67)+LEFT(J68)+LEFT(J69)+LEFT(J70)+LEFT(J71)+LEFT(J72)+LEFT(J73)+LEFT(J74)+LEFT(J75)+LEFT(J76),"-",RIGHT(J67)+RIGHT(J68)+RIGHT(J69)+RIGHT(J70)+RIGHT(J71)+RIGHT(J72)+RIGHT(J73)+RIGHT(J74)+RIGHT(J75)+RIGHT(J76))</f>
        <v>5-0</v>
      </c>
      <c r="K77" s="125"/>
      <c r="L77" s="60"/>
      <c r="M77" s="60"/>
      <c r="N77" s="60"/>
      <c r="O77" s="60"/>
      <c r="P77" s="60"/>
      <c r="Q77" s="60"/>
      <c r="R77" s="92" t="str">
        <f>+CONCATENATE(LEFT(R67)+LEFT(R68)+LEFT(R69)+LEFT(R70)+LEFT(R71)+LEFT(R72)+LEFT(R73)+LEFT(R74)+LEFT(R75)+LEFT(R76),"-")</f>
        <v>5-</v>
      </c>
      <c r="S77" s="60"/>
      <c r="T77" s="60"/>
    </row>
    <row r="78" spans="4:20" ht="10.5" customHeight="1">
      <c r="D78" s="68"/>
      <c r="L78" s="60"/>
      <c r="M78" s="60"/>
      <c r="N78" s="60"/>
      <c r="O78" s="60"/>
      <c r="P78" s="60"/>
      <c r="Q78" s="60"/>
      <c r="R78" s="93"/>
      <c r="S78" s="60"/>
      <c r="T78" s="60"/>
    </row>
    <row r="79" spans="1:11" ht="15">
      <c r="A79" s="56" t="s">
        <v>39</v>
      </c>
      <c r="B79" s="56"/>
      <c r="C79" s="56"/>
      <c r="D79" s="56" t="s">
        <v>40</v>
      </c>
      <c r="E79" s="56"/>
      <c r="F79" s="56"/>
      <c r="G79" s="56" t="s">
        <v>41</v>
      </c>
      <c r="H79" s="56"/>
      <c r="I79" s="56"/>
      <c r="J79" s="56"/>
      <c r="K79" s="56"/>
    </row>
    <row r="80" spans="1:11" ht="18" customHeight="1">
      <c r="A80" s="126"/>
      <c r="B80" s="126"/>
      <c r="C80" s="56"/>
      <c r="D80" s="126"/>
      <c r="E80" s="126"/>
      <c r="F80" s="56"/>
      <c r="G80" s="126"/>
      <c r="H80" s="126"/>
      <c r="I80" s="126"/>
      <c r="J80" s="126"/>
      <c r="K80" s="56"/>
    </row>
    <row r="82" spans="1:11" ht="18">
      <c r="A82" s="148" t="s">
        <v>10</v>
      </c>
      <c r="B82" s="115"/>
      <c r="C82" s="55"/>
      <c r="D82" s="56"/>
      <c r="E82" s="56"/>
      <c r="F82" s="56"/>
      <c r="G82" s="56"/>
      <c r="H82" s="56"/>
      <c r="I82" s="56"/>
      <c r="J82" s="56"/>
      <c r="K82" s="56"/>
    </row>
    <row r="83" spans="5:11" ht="15">
      <c r="E83" s="56"/>
      <c r="F83" s="58" t="s">
        <v>11</v>
      </c>
      <c r="G83" s="56"/>
      <c r="I83" s="56"/>
      <c r="J83" s="59" t="s">
        <v>12</v>
      </c>
      <c r="K83" s="59" t="s">
        <v>13</v>
      </c>
    </row>
    <row r="84" spans="1:13" ht="15">
      <c r="A84" s="126" t="s">
        <v>14</v>
      </c>
      <c r="B84" s="149"/>
      <c r="C84" s="150">
        <f ca="1">TODAY()</f>
        <v>39033</v>
      </c>
      <c r="D84" s="151"/>
      <c r="E84" s="56"/>
      <c r="F84" s="94" t="s">
        <v>15</v>
      </c>
      <c r="G84" s="131" t="s">
        <v>200</v>
      </c>
      <c r="H84" s="132"/>
      <c r="I84" s="133"/>
      <c r="J84" s="95">
        <f>IF(VALUE(LEFT(J94))=1,1,0)+IF(VALUE(LEFT(J98))=1,1,0)+IF(VALUE(LEFT(J103))=1,1,0)</f>
        <v>2</v>
      </c>
      <c r="K84" s="95">
        <f>IF(VALUE(RIGHT(J94))=1,1,0)+IF(VALUE(RIGHT(J98))=1,1,0)+IF(VALUE(RIGHT(J103))=1,1,0)</f>
        <v>0</v>
      </c>
      <c r="M84" s="60"/>
    </row>
    <row r="85" spans="3:11" ht="15">
      <c r="C85" s="56"/>
      <c r="D85" s="56"/>
      <c r="E85" s="56"/>
      <c r="F85" s="61" t="s">
        <v>16</v>
      </c>
      <c r="G85" s="134" t="s">
        <v>107</v>
      </c>
      <c r="H85" s="135"/>
      <c r="I85" s="136"/>
      <c r="J85" s="62">
        <f>IF(VALUE(LEFT(J95))=1,1,0)+IF(VALUE(LEFT(J97))=1,1,0)+IF(VALUE(LEFT(J101))=1,1,0)</f>
        <v>2</v>
      </c>
      <c r="K85" s="62">
        <f>IF(VALUE(RIGHT(J95))=1,1,0)+IF(VALUE(RIGHT(J97))=1,1,0)+IF(VALUE(RIGHT(J101))=1,1,0)</f>
        <v>1</v>
      </c>
    </row>
    <row r="86" spans="1:11" ht="15">
      <c r="A86" s="126" t="s">
        <v>17</v>
      </c>
      <c r="B86" s="126"/>
      <c r="C86" s="146" t="s">
        <v>47</v>
      </c>
      <c r="D86" s="147"/>
      <c r="E86" s="115"/>
      <c r="F86" s="96" t="s">
        <v>18</v>
      </c>
      <c r="G86" s="137" t="s">
        <v>122</v>
      </c>
      <c r="H86" s="138"/>
      <c r="I86" s="139"/>
      <c r="J86" s="95">
        <f>IF(VALUE(LEFT(J96))=1,1,0)+IF(VALUE(LEFT(J99))=1,1,0)+IF(VALUE(LEFT(J102))=1,1,0)</f>
        <v>1</v>
      </c>
      <c r="K86" s="95">
        <f>IF(VALUE(RIGHT(J96))=1,1,0)+IF(VALUE(RIGHT(J99))=1,1,0)+IF(VALUE(RIGHT(J102))=1,1,0)</f>
        <v>1</v>
      </c>
    </row>
    <row r="87" spans="3:11" ht="15">
      <c r="C87" s="63"/>
      <c r="D87" s="63"/>
      <c r="F87" s="56"/>
      <c r="G87" s="56"/>
      <c r="I87" s="56"/>
      <c r="J87" s="64"/>
      <c r="K87" s="64"/>
    </row>
    <row r="88" spans="1:11" ht="15.75">
      <c r="A88" s="142" t="s">
        <v>11</v>
      </c>
      <c r="B88" s="115"/>
      <c r="C88" s="65" t="s">
        <v>8</v>
      </c>
      <c r="D88" s="55" t="s">
        <v>19</v>
      </c>
      <c r="F88" s="66" t="s">
        <v>19</v>
      </c>
      <c r="G88" s="56"/>
      <c r="I88" s="56"/>
      <c r="J88" s="67" t="s">
        <v>12</v>
      </c>
      <c r="K88" s="67" t="s">
        <v>13</v>
      </c>
    </row>
    <row r="89" spans="1:11" ht="15">
      <c r="A89" s="142" t="s">
        <v>67</v>
      </c>
      <c r="B89" s="143"/>
      <c r="C89" s="145" t="s">
        <v>8</v>
      </c>
      <c r="D89" s="142" t="s">
        <v>90</v>
      </c>
      <c r="E89" s="56"/>
      <c r="F89" s="94" t="s">
        <v>20</v>
      </c>
      <c r="G89" s="131" t="s">
        <v>201</v>
      </c>
      <c r="H89" s="132"/>
      <c r="I89" s="133"/>
      <c r="J89" s="95">
        <f>IF(VALUE(RIGHT(J94))=1,1,0)+IF(VALUE(RIGHT(J97))=1,1,0)+IF(VALUE(RIGHT(J102))=1,1,0)</f>
        <v>1</v>
      </c>
      <c r="K89" s="95">
        <f>IF(VALUE(LEFT(J94))=1,1,0)+IF(VALUE(LEFT(J97))=1,1,0)+IF(VALUE(LEFT(J102))=1,1,0)</f>
        <v>1</v>
      </c>
    </row>
    <row r="90" spans="1:11" ht="15">
      <c r="A90" s="144"/>
      <c r="B90" s="144"/>
      <c r="C90" s="115"/>
      <c r="D90" s="144"/>
      <c r="E90" s="56"/>
      <c r="F90" s="61" t="s">
        <v>21</v>
      </c>
      <c r="G90" s="134" t="s">
        <v>202</v>
      </c>
      <c r="H90" s="135"/>
      <c r="I90" s="136"/>
      <c r="J90" s="62">
        <f>IF(VALUE(RIGHT(J95))=1,1,0)+IF(VALUE(RIGHT(J99))=1,1,0)+IF(VALUE(RIGHT(J103))=1,1,0)</f>
        <v>0</v>
      </c>
      <c r="K90" s="62">
        <f>IF(VALUE(LEFT(J95))=1,1,0)+IF(VALUE(LEFT(J99))=1,1,0)+IF(VALUE(LEFT(J103))=1,1,0)</f>
        <v>2</v>
      </c>
    </row>
    <row r="91" spans="2:19" ht="15">
      <c r="B91" s="56"/>
      <c r="C91" s="56"/>
      <c r="D91" s="56"/>
      <c r="E91" s="56"/>
      <c r="F91" s="96" t="s">
        <v>22</v>
      </c>
      <c r="G91" s="137" t="s">
        <v>203</v>
      </c>
      <c r="H91" s="138"/>
      <c r="I91" s="139"/>
      <c r="J91" s="95">
        <f>IF(VALUE(RIGHT(J96))=1,1,0)+IF(VALUE(RIGHT(J98))=1,1,0)+IF(VALUE(RIGHT(J101))=1,1,0)</f>
        <v>1</v>
      </c>
      <c r="K91" s="95">
        <f>IF(VALUE(LEFT(J96))=1,1,0)+IF(VALUE(LEFT(J98))=1,1,0)+IF(VALUE(LEFT(J101))=1,1,0)</f>
        <v>2</v>
      </c>
      <c r="Q91" s="60"/>
      <c r="R91" s="60"/>
      <c r="S91" s="60"/>
    </row>
    <row r="92" spans="2:20" ht="16.5" thickBot="1">
      <c r="B92" s="55"/>
      <c r="C92" s="55"/>
      <c r="D92" s="55"/>
      <c r="E92" s="55"/>
      <c r="F92" s="56"/>
      <c r="G92" s="56"/>
      <c r="H92" s="56"/>
      <c r="I92" s="56"/>
      <c r="J92" s="56"/>
      <c r="K92" s="56"/>
      <c r="M92" s="68"/>
      <c r="N92" s="68"/>
      <c r="O92" s="60"/>
      <c r="Q92" s="60"/>
      <c r="R92" s="60"/>
      <c r="S92" s="60"/>
      <c r="T92" s="60"/>
    </row>
    <row r="93" spans="2:20" ht="15.75" thickBot="1">
      <c r="B93" s="56"/>
      <c r="C93" s="56"/>
      <c r="D93" s="56"/>
      <c r="E93" s="69" t="s">
        <v>23</v>
      </c>
      <c r="F93" s="70" t="s">
        <v>24</v>
      </c>
      <c r="G93" s="70" t="s">
        <v>25</v>
      </c>
      <c r="H93" s="70" t="s">
        <v>26</v>
      </c>
      <c r="I93" s="70" t="s">
        <v>27</v>
      </c>
      <c r="J93" s="140" t="s">
        <v>9</v>
      </c>
      <c r="K93" s="141"/>
      <c r="L93" s="71"/>
      <c r="M93" s="72"/>
      <c r="N93" s="72"/>
      <c r="O93" s="73"/>
      <c r="P93" s="71"/>
      <c r="Q93" s="73"/>
      <c r="R93" s="74" t="s">
        <v>9</v>
      </c>
      <c r="S93" s="60"/>
      <c r="T93" s="60"/>
    </row>
    <row r="94" spans="1:20" ht="15.75" thickBot="1">
      <c r="A94" s="97" t="s">
        <v>28</v>
      </c>
      <c r="B94" s="98" t="str">
        <f>+G84</f>
        <v>K. Lehtonen</v>
      </c>
      <c r="C94" s="99" t="s">
        <v>8</v>
      </c>
      <c r="D94" s="100" t="str">
        <f>+G89</f>
        <v>T. Syrjänen</v>
      </c>
      <c r="E94" s="101" t="s">
        <v>186</v>
      </c>
      <c r="F94" s="101" t="s">
        <v>195</v>
      </c>
      <c r="G94" s="101" t="s">
        <v>162</v>
      </c>
      <c r="H94" s="101" t="s">
        <v>196</v>
      </c>
      <c r="I94" s="101"/>
      <c r="J94" s="129" t="str">
        <f>+IF(VALUE(LEFT(Q94))&gt;VALUE(RIGHT(Q94)),"1-0",IF(VALUE(LEFT(Q94))&lt;VALUE(RIGHT(Q94)),"0-1","0-0"))</f>
        <v>1-0</v>
      </c>
      <c r="K94" s="130"/>
      <c r="L94" s="75">
        <f aca="true" t="shared" si="24" ref="L94:L103">IF(ISTEXT(E94),IF(VALUE(SUBSTITUTE(LEFT(E94,2),"-",",0"))&gt;VALUE(SUBSTITUTE(RIGHT(E94,2),"-","")),1,0.1),0)</f>
        <v>1</v>
      </c>
      <c r="M94" s="76">
        <f aca="true" t="shared" si="25" ref="M94:M103">IF(ISTEXT(F94),IF(VALUE(SUBSTITUTE(LEFT(F94,2),"-",",0"))&gt;VALUE(SUBSTITUTE(RIGHT(F94,2),"-","")),1,0.1),0)</f>
        <v>0.1</v>
      </c>
      <c r="N94" s="76">
        <f aca="true" t="shared" si="26" ref="N94:N103">IF(ISTEXT(G94),IF(VALUE(SUBSTITUTE(LEFT(G94,2),"-",",0"))&gt;VALUE(SUBSTITUTE(RIGHT(G94,2),"-","")),1,0.1),0)</f>
        <v>1</v>
      </c>
      <c r="O94" s="77">
        <f aca="true" t="shared" si="27" ref="O94:O103">IF(ISTEXT(H94),IF(VALUE(SUBSTITUTE(LEFT(H94,2),"-",",0"))&gt;VALUE(SUBSTITUTE(RIGHT(H94,2),"-","")),1,0.1),0.01)</f>
        <v>1</v>
      </c>
      <c r="P94" s="77">
        <f aca="true" t="shared" si="28" ref="P94:P103">IF(ISTEXT(I94),IF(VALUE(SUBSTITUTE(LEFT(I94,2),"-",",0"))&gt;VALUE(SUBSTITUTE(RIGHT(I94,2),"-","")),1,0.1),0.01)</f>
        <v>0.01</v>
      </c>
      <c r="Q94" s="78" t="str">
        <f aca="true" t="shared" si="29" ref="Q94:Q103">LEFT(REPLACE(SUM(L94:P94),2,1,"-"),3)</f>
        <v>3-1</v>
      </c>
      <c r="R94" s="79" t="str">
        <f aca="true" t="shared" si="30" ref="R94:R103">+IF(VALUE(LEFT(Q94))&gt;VALUE(RIGHT(Q94)),"1-0",IF(VALUE(LEFT(Q94))&lt;VALUE(RIGHT(Q94)),"0-1","0-0"))</f>
        <v>1-0</v>
      </c>
      <c r="S94" s="60"/>
      <c r="T94" s="60"/>
    </row>
    <row r="95" spans="1:20" ht="15">
      <c r="A95" s="80" t="s">
        <v>29</v>
      </c>
      <c r="B95" s="81" t="str">
        <f>+G85</f>
        <v>V-M. Kuivalainen</v>
      </c>
      <c r="C95" s="82" t="s">
        <v>8</v>
      </c>
      <c r="D95" s="83" t="str">
        <f>+G90</f>
        <v>M. Pietilä</v>
      </c>
      <c r="E95" s="84" t="s">
        <v>188</v>
      </c>
      <c r="F95" s="84" t="s">
        <v>162</v>
      </c>
      <c r="G95" s="84" t="s">
        <v>204</v>
      </c>
      <c r="H95" s="84"/>
      <c r="I95" s="84"/>
      <c r="J95" s="129" t="str">
        <f>+IF(VALUE(LEFT(Q95))&gt;VALUE(RIGHT(Q95)),"1-0",IF(VALUE(LEFT(Q95))&lt;VALUE(RIGHT(Q95)),"0-1","0-0"))</f>
        <v>1-0</v>
      </c>
      <c r="K95" s="130"/>
      <c r="L95" s="85">
        <f t="shared" si="24"/>
        <v>1</v>
      </c>
      <c r="M95" s="77">
        <f t="shared" si="25"/>
        <v>1</v>
      </c>
      <c r="N95" s="77">
        <f t="shared" si="26"/>
        <v>1</v>
      </c>
      <c r="O95" s="77">
        <f t="shared" si="27"/>
        <v>0.01</v>
      </c>
      <c r="P95" s="77">
        <f t="shared" si="28"/>
        <v>0.01</v>
      </c>
      <c r="Q95" s="86" t="str">
        <f t="shared" si="29"/>
        <v>3-0</v>
      </c>
      <c r="R95" s="79" t="str">
        <f t="shared" si="30"/>
        <v>1-0</v>
      </c>
      <c r="S95" s="60"/>
      <c r="T95" s="60"/>
    </row>
    <row r="96" spans="1:20" ht="15">
      <c r="A96" s="102" t="s">
        <v>30</v>
      </c>
      <c r="B96" s="103" t="str">
        <f>+G86</f>
        <v>V-M. Korpela</v>
      </c>
      <c r="C96" s="104" t="s">
        <v>8</v>
      </c>
      <c r="D96" s="105" t="str">
        <f>+G91</f>
        <v>V. Purma</v>
      </c>
      <c r="E96" s="106" t="s">
        <v>162</v>
      </c>
      <c r="F96" s="106" t="s">
        <v>184</v>
      </c>
      <c r="G96" s="106" t="s">
        <v>195</v>
      </c>
      <c r="H96" s="106" t="s">
        <v>196</v>
      </c>
      <c r="I96" s="106" t="s">
        <v>194</v>
      </c>
      <c r="J96" s="120" t="str">
        <f aca="true" t="shared" si="31" ref="J96:J103">+IF(VALUE(LEFT(Q96))&gt;VALUE(RIGHT(Q96)),"1-0",IF(VALUE(LEFT(Q96))&lt;VALUE(RIGHT(Q96)),"0-1","0-0"))</f>
        <v>0-1</v>
      </c>
      <c r="K96" s="121"/>
      <c r="L96" s="85">
        <f t="shared" si="24"/>
        <v>1</v>
      </c>
      <c r="M96" s="77">
        <f t="shared" si="25"/>
        <v>0.1</v>
      </c>
      <c r="N96" s="77">
        <f t="shared" si="26"/>
        <v>0.1</v>
      </c>
      <c r="O96" s="77">
        <f t="shared" si="27"/>
        <v>1</v>
      </c>
      <c r="P96" s="77">
        <f t="shared" si="28"/>
        <v>0.1</v>
      </c>
      <c r="Q96" s="86" t="str">
        <f t="shared" si="29"/>
        <v>2-3</v>
      </c>
      <c r="R96" s="79" t="str">
        <f t="shared" si="30"/>
        <v>0-1</v>
      </c>
      <c r="S96" s="60"/>
      <c r="T96" s="60"/>
    </row>
    <row r="97" spans="1:20" ht="15">
      <c r="A97" s="80" t="s">
        <v>31</v>
      </c>
      <c r="B97" s="81" t="str">
        <f>+G85</f>
        <v>V-M. Kuivalainen</v>
      </c>
      <c r="C97" s="82" t="s">
        <v>8</v>
      </c>
      <c r="D97" s="83" t="str">
        <f>+G89</f>
        <v>T. Syrjänen</v>
      </c>
      <c r="E97" s="84" t="s">
        <v>184</v>
      </c>
      <c r="F97" s="84" t="s">
        <v>165</v>
      </c>
      <c r="G97" s="84" t="s">
        <v>205</v>
      </c>
      <c r="H97" s="84"/>
      <c r="I97" s="84"/>
      <c r="J97" s="127" t="str">
        <f t="shared" si="31"/>
        <v>0-1</v>
      </c>
      <c r="K97" s="128"/>
      <c r="L97" s="85">
        <f t="shared" si="24"/>
        <v>0.1</v>
      </c>
      <c r="M97" s="77">
        <f t="shared" si="25"/>
        <v>0.1</v>
      </c>
      <c r="N97" s="77">
        <f t="shared" si="26"/>
        <v>0.1</v>
      </c>
      <c r="O97" s="77">
        <f t="shared" si="27"/>
        <v>0.01</v>
      </c>
      <c r="P97" s="77">
        <f t="shared" si="28"/>
        <v>0.01</v>
      </c>
      <c r="Q97" s="86" t="str">
        <f t="shared" si="29"/>
        <v>0-3</v>
      </c>
      <c r="R97" s="79" t="str">
        <f t="shared" si="30"/>
        <v>0-1</v>
      </c>
      <c r="S97" s="60"/>
      <c r="T97" s="60"/>
    </row>
    <row r="98" spans="1:20" ht="15">
      <c r="A98" s="102" t="s">
        <v>32</v>
      </c>
      <c r="B98" s="103" t="str">
        <f>+G84</f>
        <v>K. Lehtonen</v>
      </c>
      <c r="C98" s="104" t="s">
        <v>8</v>
      </c>
      <c r="D98" s="105" t="str">
        <f>+G91</f>
        <v>V. Purma</v>
      </c>
      <c r="E98" s="106" t="s">
        <v>196</v>
      </c>
      <c r="F98" s="106" t="s">
        <v>187</v>
      </c>
      <c r="G98" s="106" t="s">
        <v>184</v>
      </c>
      <c r="H98" s="106" t="s">
        <v>196</v>
      </c>
      <c r="I98" s="106" t="s">
        <v>166</v>
      </c>
      <c r="J98" s="120" t="str">
        <f t="shared" si="31"/>
        <v>1-0</v>
      </c>
      <c r="K98" s="121"/>
      <c r="L98" s="85">
        <f t="shared" si="24"/>
        <v>1</v>
      </c>
      <c r="M98" s="77">
        <f t="shared" si="25"/>
        <v>0.1</v>
      </c>
      <c r="N98" s="77">
        <f t="shared" si="26"/>
        <v>0.1</v>
      </c>
      <c r="O98" s="77">
        <f t="shared" si="27"/>
        <v>1</v>
      </c>
      <c r="P98" s="77">
        <f t="shared" si="28"/>
        <v>1</v>
      </c>
      <c r="Q98" s="86" t="str">
        <f t="shared" si="29"/>
        <v>3-2</v>
      </c>
      <c r="R98" s="79" t="str">
        <f t="shared" si="30"/>
        <v>1-0</v>
      </c>
      <c r="S98" s="60"/>
      <c r="T98" s="60"/>
    </row>
    <row r="99" spans="1:20" ht="15">
      <c r="A99" s="80" t="s">
        <v>33</v>
      </c>
      <c r="B99" s="81" t="str">
        <f>+G86</f>
        <v>V-M. Korpela</v>
      </c>
      <c r="C99" s="82" t="s">
        <v>8</v>
      </c>
      <c r="D99" s="83" t="str">
        <f>+G90</f>
        <v>M. Pietilä</v>
      </c>
      <c r="E99" s="84" t="s">
        <v>157</v>
      </c>
      <c r="F99" s="84" t="s">
        <v>158</v>
      </c>
      <c r="G99" s="84" t="s">
        <v>182</v>
      </c>
      <c r="H99" s="84"/>
      <c r="I99" s="84"/>
      <c r="J99" s="127" t="str">
        <f t="shared" si="31"/>
        <v>1-0</v>
      </c>
      <c r="K99" s="128"/>
      <c r="L99" s="85">
        <f t="shared" si="24"/>
        <v>1</v>
      </c>
      <c r="M99" s="77">
        <f t="shared" si="25"/>
        <v>1</v>
      </c>
      <c r="N99" s="77">
        <f t="shared" si="26"/>
        <v>1</v>
      </c>
      <c r="O99" s="77">
        <f t="shared" si="27"/>
        <v>0.01</v>
      </c>
      <c r="P99" s="77">
        <f t="shared" si="28"/>
        <v>0.01</v>
      </c>
      <c r="Q99" s="86" t="str">
        <f t="shared" si="29"/>
        <v>3-0</v>
      </c>
      <c r="R99" s="79" t="str">
        <f t="shared" si="30"/>
        <v>1-0</v>
      </c>
      <c r="S99" s="60"/>
      <c r="T99" s="60"/>
    </row>
    <row r="100" spans="1:20" ht="15">
      <c r="A100" s="102" t="s">
        <v>34</v>
      </c>
      <c r="B100" s="107"/>
      <c r="C100" s="108" t="s">
        <v>8</v>
      </c>
      <c r="D100" s="109"/>
      <c r="E100" s="106"/>
      <c r="F100" s="106"/>
      <c r="G100" s="106"/>
      <c r="H100" s="106"/>
      <c r="I100" s="106"/>
      <c r="J100" s="120" t="str">
        <f t="shared" si="31"/>
        <v>0-0</v>
      </c>
      <c r="K100" s="121"/>
      <c r="L100" s="85">
        <f t="shared" si="24"/>
        <v>0</v>
      </c>
      <c r="M100" s="77">
        <f t="shared" si="25"/>
        <v>0</v>
      </c>
      <c r="N100" s="77">
        <f t="shared" si="26"/>
        <v>0</v>
      </c>
      <c r="O100" s="77">
        <f t="shared" si="27"/>
        <v>0.01</v>
      </c>
      <c r="P100" s="77">
        <f t="shared" si="28"/>
        <v>0.01</v>
      </c>
      <c r="Q100" s="86" t="str">
        <f t="shared" si="29"/>
        <v>0-0</v>
      </c>
      <c r="R100" s="79" t="str">
        <f t="shared" si="30"/>
        <v>0-0</v>
      </c>
      <c r="S100" s="60"/>
      <c r="T100" s="60"/>
    </row>
    <row r="101" spans="1:20" ht="15">
      <c r="A101" s="80" t="s">
        <v>35</v>
      </c>
      <c r="B101" s="81" t="str">
        <f>+G85</f>
        <v>V-M. Kuivalainen</v>
      </c>
      <c r="C101" s="82" t="s">
        <v>8</v>
      </c>
      <c r="D101" s="83" t="str">
        <f>+G91</f>
        <v>V. Purma</v>
      </c>
      <c r="E101" s="84" t="s">
        <v>182</v>
      </c>
      <c r="F101" s="84" t="s">
        <v>164</v>
      </c>
      <c r="G101" s="84" t="s">
        <v>157</v>
      </c>
      <c r="H101" s="84"/>
      <c r="I101" s="84"/>
      <c r="J101" s="127" t="str">
        <f t="shared" si="31"/>
        <v>1-0</v>
      </c>
      <c r="K101" s="128"/>
      <c r="L101" s="85">
        <f t="shared" si="24"/>
        <v>1</v>
      </c>
      <c r="M101" s="77">
        <f t="shared" si="25"/>
        <v>1</v>
      </c>
      <c r="N101" s="77">
        <f t="shared" si="26"/>
        <v>1</v>
      </c>
      <c r="O101" s="77">
        <f t="shared" si="27"/>
        <v>0.01</v>
      </c>
      <c r="P101" s="77">
        <f t="shared" si="28"/>
        <v>0.01</v>
      </c>
      <c r="Q101" s="86" t="str">
        <f t="shared" si="29"/>
        <v>3-0</v>
      </c>
      <c r="R101" s="79" t="str">
        <f t="shared" si="30"/>
        <v>1-0</v>
      </c>
      <c r="S101" s="60"/>
      <c r="T101" s="60"/>
    </row>
    <row r="102" spans="1:20" ht="15">
      <c r="A102" s="102" t="s">
        <v>36</v>
      </c>
      <c r="B102" s="103" t="str">
        <f>+G86</f>
        <v>V-M. Korpela</v>
      </c>
      <c r="C102" s="104" t="s">
        <v>8</v>
      </c>
      <c r="D102" s="105" t="str">
        <f>+G89</f>
        <v>T. Syrjänen</v>
      </c>
      <c r="E102" s="106"/>
      <c r="F102" s="106"/>
      <c r="G102" s="106"/>
      <c r="H102" s="106"/>
      <c r="I102" s="106"/>
      <c r="J102" s="120" t="str">
        <f t="shared" si="31"/>
        <v>0-0</v>
      </c>
      <c r="K102" s="121"/>
      <c r="L102" s="85">
        <f t="shared" si="24"/>
        <v>0</v>
      </c>
      <c r="M102" s="77">
        <f t="shared" si="25"/>
        <v>0</v>
      </c>
      <c r="N102" s="77">
        <f t="shared" si="26"/>
        <v>0</v>
      </c>
      <c r="O102" s="77">
        <f t="shared" si="27"/>
        <v>0.01</v>
      </c>
      <c r="P102" s="77">
        <f t="shared" si="28"/>
        <v>0.01</v>
      </c>
      <c r="Q102" s="86" t="str">
        <f t="shared" si="29"/>
        <v>0-0</v>
      </c>
      <c r="R102" s="79" t="str">
        <f t="shared" si="30"/>
        <v>0-0</v>
      </c>
      <c r="S102" s="60"/>
      <c r="T102" s="60"/>
    </row>
    <row r="103" spans="1:20" ht="15.75" thickBot="1">
      <c r="A103" s="87" t="s">
        <v>37</v>
      </c>
      <c r="B103" s="88" t="str">
        <f>+G84</f>
        <v>K. Lehtonen</v>
      </c>
      <c r="C103" s="89" t="s">
        <v>8</v>
      </c>
      <c r="D103" s="90" t="str">
        <f>+G90</f>
        <v>M. Pietilä</v>
      </c>
      <c r="E103" s="91"/>
      <c r="F103" s="91"/>
      <c r="G103" s="91"/>
      <c r="H103" s="91"/>
      <c r="I103" s="91"/>
      <c r="J103" s="122" t="str">
        <f t="shared" si="31"/>
        <v>0-0</v>
      </c>
      <c r="K103" s="123"/>
      <c r="L103" s="85">
        <f t="shared" si="24"/>
        <v>0</v>
      </c>
      <c r="M103" s="77">
        <f t="shared" si="25"/>
        <v>0</v>
      </c>
      <c r="N103" s="77">
        <f t="shared" si="26"/>
        <v>0</v>
      </c>
      <c r="O103" s="77">
        <f t="shared" si="27"/>
        <v>0.01</v>
      </c>
      <c r="P103" s="77">
        <f t="shared" si="28"/>
        <v>0.01</v>
      </c>
      <c r="Q103" s="86" t="str">
        <f t="shared" si="29"/>
        <v>0-0</v>
      </c>
      <c r="R103" s="79" t="str">
        <f t="shared" si="30"/>
        <v>0-0</v>
      </c>
      <c r="S103" s="60"/>
      <c r="T103" s="60"/>
    </row>
    <row r="104" spans="4:20" ht="16.5" thickBot="1">
      <c r="D104" s="68"/>
      <c r="H104" s="55" t="s">
        <v>38</v>
      </c>
      <c r="J104" s="124" t="str">
        <f>+CONCATENATE(LEFT(J94)+LEFT(J95)+LEFT(J96)+LEFT(J97)+LEFT(J98)+LEFT(J99)+LEFT(J100)+LEFT(J101)+LEFT(J102)+LEFT(J103),"-",RIGHT(J94)+RIGHT(J95)+RIGHT(J96)+RIGHT(J97)+RIGHT(J98)+RIGHT(J99)+RIGHT(J100)+RIGHT(J101)+RIGHT(J102)+RIGHT(J103))</f>
        <v>5-2</v>
      </c>
      <c r="K104" s="125"/>
      <c r="L104" s="60"/>
      <c r="M104" s="60"/>
      <c r="N104" s="60"/>
      <c r="O104" s="60"/>
      <c r="P104" s="60"/>
      <c r="Q104" s="60"/>
      <c r="R104" s="92" t="str">
        <f>+CONCATENATE(LEFT(R94)+LEFT(R95)+LEFT(R96)+LEFT(R97)+LEFT(R98)+LEFT(R99)+LEFT(R100)+LEFT(R101)+LEFT(R102)+LEFT(R103),"-")</f>
        <v>5-</v>
      </c>
      <c r="S104" s="60"/>
      <c r="T104" s="60"/>
    </row>
    <row r="105" spans="4:20" ht="10.5" customHeight="1">
      <c r="D105" s="68"/>
      <c r="L105" s="60"/>
      <c r="M105" s="60"/>
      <c r="N105" s="60"/>
      <c r="O105" s="60"/>
      <c r="P105" s="60"/>
      <c r="Q105" s="60"/>
      <c r="R105" s="93"/>
      <c r="S105" s="60"/>
      <c r="T105" s="60"/>
    </row>
    <row r="106" spans="1:11" ht="15">
      <c r="A106" s="56" t="s">
        <v>39</v>
      </c>
      <c r="B106" s="56"/>
      <c r="C106" s="56"/>
      <c r="D106" s="56" t="s">
        <v>40</v>
      </c>
      <c r="E106" s="56"/>
      <c r="F106" s="56"/>
      <c r="G106" s="56" t="s">
        <v>41</v>
      </c>
      <c r="H106" s="56"/>
      <c r="I106" s="56"/>
      <c r="J106" s="56"/>
      <c r="K106" s="56"/>
    </row>
    <row r="107" spans="1:11" ht="18" customHeight="1">
      <c r="A107" s="126"/>
      <c r="B107" s="126"/>
      <c r="C107" s="56"/>
      <c r="D107" s="126"/>
      <c r="E107" s="126"/>
      <c r="F107" s="56"/>
      <c r="G107" s="126"/>
      <c r="H107" s="126"/>
      <c r="I107" s="126"/>
      <c r="J107" s="126"/>
      <c r="K107" s="56"/>
    </row>
    <row r="109" spans="1:11" ht="18">
      <c r="A109" s="148" t="s">
        <v>10</v>
      </c>
      <c r="B109" s="115"/>
      <c r="C109" s="55"/>
      <c r="D109" s="56"/>
      <c r="E109" s="56"/>
      <c r="F109" s="56"/>
      <c r="G109" s="56"/>
      <c r="H109" s="56"/>
      <c r="I109" s="56"/>
      <c r="J109" s="56"/>
      <c r="K109" s="56"/>
    </row>
    <row r="110" spans="5:11" ht="15">
      <c r="E110" s="56"/>
      <c r="F110" s="58" t="s">
        <v>11</v>
      </c>
      <c r="G110" s="56"/>
      <c r="I110" s="56"/>
      <c r="J110" s="59" t="s">
        <v>12</v>
      </c>
      <c r="K110" s="59" t="s">
        <v>13</v>
      </c>
    </row>
    <row r="111" spans="1:13" ht="15">
      <c r="A111" s="126" t="s">
        <v>14</v>
      </c>
      <c r="B111" s="149"/>
      <c r="C111" s="150">
        <f ca="1">TODAY()</f>
        <v>39033</v>
      </c>
      <c r="D111" s="151"/>
      <c r="E111" s="56"/>
      <c r="F111" s="94" t="s">
        <v>15</v>
      </c>
      <c r="G111" s="131" t="s">
        <v>206</v>
      </c>
      <c r="H111" s="132"/>
      <c r="I111" s="133"/>
      <c r="J111" s="95">
        <f>IF(VALUE(LEFT(J121))=1,1,0)+IF(VALUE(LEFT(J125))=1,1,0)+IF(VALUE(LEFT(J130))=1,1,0)</f>
        <v>0</v>
      </c>
      <c r="K111" s="95">
        <f>IF(VALUE(RIGHT(J121))=1,1,0)+IF(VALUE(RIGHT(J125))=1,1,0)+IF(VALUE(RIGHT(J130))=1,1,0)</f>
        <v>2</v>
      </c>
      <c r="M111" s="60"/>
    </row>
    <row r="112" spans="3:11" ht="15">
      <c r="C112" s="56"/>
      <c r="D112" s="56"/>
      <c r="E112" s="56"/>
      <c r="F112" s="61" t="s">
        <v>16</v>
      </c>
      <c r="G112" s="134" t="s">
        <v>207</v>
      </c>
      <c r="H112" s="135"/>
      <c r="I112" s="136"/>
      <c r="J112" s="62">
        <f>IF(VALUE(LEFT(J122))=1,1,0)+IF(VALUE(LEFT(J124))=1,1,0)+IF(VALUE(LEFT(J128))=1,1,0)</f>
        <v>3</v>
      </c>
      <c r="K112" s="62">
        <f>IF(VALUE(RIGHT(J122))=1,1,0)+IF(VALUE(RIGHT(J124))=1,1,0)+IF(VALUE(RIGHT(J128))=1,1,0)</f>
        <v>0</v>
      </c>
    </row>
    <row r="113" spans="1:11" ht="15">
      <c r="A113" s="126" t="s">
        <v>17</v>
      </c>
      <c r="B113" s="126"/>
      <c r="C113" s="146" t="s">
        <v>47</v>
      </c>
      <c r="D113" s="147"/>
      <c r="E113" s="115"/>
      <c r="F113" s="96" t="s">
        <v>18</v>
      </c>
      <c r="G113" s="137" t="s">
        <v>208</v>
      </c>
      <c r="H113" s="138"/>
      <c r="I113" s="139"/>
      <c r="J113" s="95">
        <f>IF(VALUE(LEFT(J123))=1,1,0)+IF(VALUE(LEFT(J126))=1,1,0)+IF(VALUE(LEFT(J129))=1,1,0)</f>
        <v>2</v>
      </c>
      <c r="K113" s="95">
        <f>IF(VALUE(RIGHT(J123))=1,1,0)+IF(VALUE(RIGHT(J126))=1,1,0)+IF(VALUE(RIGHT(J129))=1,1,0)</f>
        <v>0</v>
      </c>
    </row>
    <row r="114" spans="3:11" ht="15">
      <c r="C114" s="63"/>
      <c r="D114" s="63"/>
      <c r="F114" s="56"/>
      <c r="G114" s="56"/>
      <c r="I114" s="56"/>
      <c r="J114" s="64"/>
      <c r="K114" s="64"/>
    </row>
    <row r="115" spans="1:11" ht="15.75">
      <c r="A115" s="142" t="s">
        <v>11</v>
      </c>
      <c r="B115" s="115"/>
      <c r="C115" s="65" t="s">
        <v>8</v>
      </c>
      <c r="D115" s="55" t="s">
        <v>19</v>
      </c>
      <c r="F115" s="66" t="s">
        <v>19</v>
      </c>
      <c r="G115" s="56"/>
      <c r="I115" s="56"/>
      <c r="J115" s="67" t="s">
        <v>12</v>
      </c>
      <c r="K115" s="67" t="s">
        <v>13</v>
      </c>
    </row>
    <row r="116" spans="1:11" ht="15">
      <c r="A116" s="142" t="s">
        <v>84</v>
      </c>
      <c r="B116" s="143"/>
      <c r="C116" s="145" t="s">
        <v>8</v>
      </c>
      <c r="D116" s="142" t="s">
        <v>52</v>
      </c>
      <c r="E116" s="56"/>
      <c r="F116" s="94" t="s">
        <v>20</v>
      </c>
      <c r="G116" s="131" t="s">
        <v>178</v>
      </c>
      <c r="H116" s="132"/>
      <c r="I116" s="133"/>
      <c r="J116" s="95">
        <f>IF(VALUE(RIGHT(J121))=1,1,0)+IF(VALUE(RIGHT(J124))=1,1,0)+IF(VALUE(RIGHT(J129))=1,1,0)</f>
        <v>1</v>
      </c>
      <c r="K116" s="95">
        <f>IF(VALUE(LEFT(J121))=1,1,0)+IF(VALUE(LEFT(J124))=1,1,0)+IF(VALUE(LEFT(J129))=1,1,0)</f>
        <v>1</v>
      </c>
    </row>
    <row r="117" spans="1:11" ht="15">
      <c r="A117" s="144"/>
      <c r="B117" s="144"/>
      <c r="C117" s="115"/>
      <c r="D117" s="144"/>
      <c r="E117" s="56"/>
      <c r="F117" s="61" t="s">
        <v>21</v>
      </c>
      <c r="G117" s="134" t="s">
        <v>176</v>
      </c>
      <c r="H117" s="135"/>
      <c r="I117" s="136"/>
      <c r="J117" s="62">
        <f>IF(VALUE(RIGHT(J122))=1,1,0)+IF(VALUE(RIGHT(J126))=1,1,0)+IF(VALUE(RIGHT(J130))=1,1,0)</f>
        <v>0</v>
      </c>
      <c r="K117" s="62">
        <f>IF(VALUE(LEFT(J122))=1,1,0)+IF(VALUE(LEFT(J126))=1,1,0)+IF(VALUE(LEFT(J130))=1,1,0)</f>
        <v>2</v>
      </c>
    </row>
    <row r="118" spans="2:19" ht="15">
      <c r="B118" s="56"/>
      <c r="C118" s="56"/>
      <c r="D118" s="56"/>
      <c r="E118" s="56"/>
      <c r="F118" s="96" t="s">
        <v>22</v>
      </c>
      <c r="G118" s="137" t="s">
        <v>177</v>
      </c>
      <c r="H118" s="138"/>
      <c r="I118" s="139"/>
      <c r="J118" s="95">
        <f>IF(VALUE(RIGHT(J123))=1,1,0)+IF(VALUE(RIGHT(J125))=1,1,0)+IF(VALUE(RIGHT(J128))=1,1,0)</f>
        <v>1</v>
      </c>
      <c r="K118" s="95">
        <f>IF(VALUE(LEFT(J123))=1,1,0)+IF(VALUE(LEFT(J125))=1,1,0)+IF(VALUE(LEFT(J128))=1,1,0)</f>
        <v>2</v>
      </c>
      <c r="Q118" s="60"/>
      <c r="R118" s="60"/>
      <c r="S118" s="60"/>
    </row>
    <row r="119" spans="2:20" ht="16.5" thickBot="1">
      <c r="B119" s="55"/>
      <c r="C119" s="55"/>
      <c r="D119" s="55"/>
      <c r="E119" s="55"/>
      <c r="F119" s="56"/>
      <c r="G119" s="56"/>
      <c r="H119" s="56"/>
      <c r="I119" s="56"/>
      <c r="J119" s="56"/>
      <c r="K119" s="56"/>
      <c r="M119" s="68"/>
      <c r="N119" s="68"/>
      <c r="O119" s="60"/>
      <c r="Q119" s="60"/>
      <c r="R119" s="60"/>
      <c r="S119" s="60"/>
      <c r="T119" s="60"/>
    </row>
    <row r="120" spans="2:20" ht="15.75" thickBot="1">
      <c r="B120" s="56"/>
      <c r="C120" s="56"/>
      <c r="D120" s="56"/>
      <c r="E120" s="69" t="s">
        <v>23</v>
      </c>
      <c r="F120" s="70" t="s">
        <v>24</v>
      </c>
      <c r="G120" s="70" t="s">
        <v>25</v>
      </c>
      <c r="H120" s="70" t="s">
        <v>26</v>
      </c>
      <c r="I120" s="70" t="s">
        <v>27</v>
      </c>
      <c r="J120" s="140" t="s">
        <v>9</v>
      </c>
      <c r="K120" s="141"/>
      <c r="L120" s="71"/>
      <c r="M120" s="72"/>
      <c r="N120" s="72"/>
      <c r="O120" s="73"/>
      <c r="P120" s="71"/>
      <c r="Q120" s="73"/>
      <c r="R120" s="74" t="s">
        <v>9</v>
      </c>
      <c r="S120" s="60"/>
      <c r="T120" s="60"/>
    </row>
    <row r="121" spans="1:20" ht="15">
      <c r="A121" s="97" t="s">
        <v>28</v>
      </c>
      <c r="B121" s="98" t="str">
        <f>+G111</f>
        <v>Lehtonen</v>
      </c>
      <c r="C121" s="99" t="s">
        <v>8</v>
      </c>
      <c r="D121" s="100" t="str">
        <f>+G116</f>
        <v>M. Perkkiö</v>
      </c>
      <c r="E121" s="101" t="s">
        <v>185</v>
      </c>
      <c r="F121" s="101" t="s">
        <v>205</v>
      </c>
      <c r="G121" s="101" t="s">
        <v>165</v>
      </c>
      <c r="H121" s="101"/>
      <c r="I121" s="101"/>
      <c r="J121" s="129" t="str">
        <f>+IF(VALUE(LEFT(Q121))&gt;VALUE(RIGHT(Q121)),"1-0",IF(VALUE(LEFT(Q121))&lt;VALUE(RIGHT(Q121)),"0-1","0-0"))</f>
        <v>0-1</v>
      </c>
      <c r="K121" s="152"/>
      <c r="L121" s="75">
        <f aca="true" t="shared" si="32" ref="L121:L130">IF(ISTEXT(E121),IF(VALUE(SUBSTITUTE(LEFT(E121,2),"-",",0"))&gt;VALUE(SUBSTITUTE(RIGHT(E121,2),"-","")),1,0.1),0)</f>
        <v>0.1</v>
      </c>
      <c r="M121" s="76">
        <f aca="true" t="shared" si="33" ref="M121:M130">IF(ISTEXT(F121),IF(VALUE(SUBSTITUTE(LEFT(F121,2),"-",",0"))&gt;VALUE(SUBSTITUTE(RIGHT(F121,2),"-","")),1,0.1),0)</f>
        <v>0.1</v>
      </c>
      <c r="N121" s="76">
        <f aca="true" t="shared" si="34" ref="N121:N130">IF(ISTEXT(G121),IF(VALUE(SUBSTITUTE(LEFT(G121,2),"-",",0"))&gt;VALUE(SUBSTITUTE(RIGHT(G121,2),"-","")),1,0.1),0)</f>
        <v>0.1</v>
      </c>
      <c r="O121" s="77">
        <f aca="true" t="shared" si="35" ref="O121:O130">IF(ISTEXT(H121),IF(VALUE(SUBSTITUTE(LEFT(H121,2),"-",",0"))&gt;VALUE(SUBSTITUTE(RIGHT(H121,2),"-","")),1,0.1),0.01)</f>
        <v>0.01</v>
      </c>
      <c r="P121" s="77">
        <f aca="true" t="shared" si="36" ref="P121:P130">IF(ISTEXT(I121),IF(VALUE(SUBSTITUTE(LEFT(I121,2),"-",",0"))&gt;VALUE(SUBSTITUTE(RIGHT(I121,2),"-","")),1,0.1),0.01)</f>
        <v>0.01</v>
      </c>
      <c r="Q121" s="78" t="str">
        <f aca="true" t="shared" si="37" ref="Q121:Q130">LEFT(REPLACE(SUM(L121:P121),2,1,"-"),3)</f>
        <v>0-3</v>
      </c>
      <c r="R121" s="79" t="str">
        <f aca="true" t="shared" si="38" ref="R121:R130">+IF(VALUE(LEFT(Q121))&gt;VALUE(RIGHT(Q121)),"1-0",IF(VALUE(LEFT(Q121))&lt;VALUE(RIGHT(Q121)),"0-1","0-0"))</f>
        <v>0-1</v>
      </c>
      <c r="S121" s="60"/>
      <c r="T121" s="60"/>
    </row>
    <row r="122" spans="1:20" ht="15">
      <c r="A122" s="80" t="s">
        <v>29</v>
      </c>
      <c r="B122" s="81" t="str">
        <f>+G112</f>
        <v>Ikonen</v>
      </c>
      <c r="C122" s="82" t="s">
        <v>8</v>
      </c>
      <c r="D122" s="83" t="str">
        <f>+G117</f>
        <v>S. Hiltunen</v>
      </c>
      <c r="E122" s="84" t="s">
        <v>164</v>
      </c>
      <c r="F122" s="84" t="s">
        <v>186</v>
      </c>
      <c r="G122" s="84" t="s">
        <v>162</v>
      </c>
      <c r="H122" s="84"/>
      <c r="I122" s="84"/>
      <c r="J122" s="127" t="str">
        <f>+IF(VALUE(LEFT(Q122))&gt;VALUE(RIGHT(Q122)),"1-0",IF(VALUE(LEFT(Q122))&lt;VALUE(RIGHT(Q122)),"0-1","0-0"))</f>
        <v>1-0</v>
      </c>
      <c r="K122" s="128"/>
      <c r="L122" s="85">
        <f t="shared" si="32"/>
        <v>1</v>
      </c>
      <c r="M122" s="77">
        <f t="shared" si="33"/>
        <v>1</v>
      </c>
      <c r="N122" s="77">
        <f t="shared" si="34"/>
        <v>1</v>
      </c>
      <c r="O122" s="77">
        <f t="shared" si="35"/>
        <v>0.01</v>
      </c>
      <c r="P122" s="77">
        <f t="shared" si="36"/>
        <v>0.01</v>
      </c>
      <c r="Q122" s="86" t="str">
        <f t="shared" si="37"/>
        <v>3-0</v>
      </c>
      <c r="R122" s="79" t="str">
        <f t="shared" si="38"/>
        <v>1-0</v>
      </c>
      <c r="S122" s="60"/>
      <c r="T122" s="60"/>
    </row>
    <row r="123" spans="1:20" ht="15">
      <c r="A123" s="102" t="s">
        <v>30</v>
      </c>
      <c r="B123" s="103" t="str">
        <f>+G113</f>
        <v>Utriainen</v>
      </c>
      <c r="C123" s="104" t="s">
        <v>8</v>
      </c>
      <c r="D123" s="105" t="str">
        <f>+G118</f>
        <v>T. Perkkiö</v>
      </c>
      <c r="E123" s="106" t="s">
        <v>162</v>
      </c>
      <c r="F123" s="106" t="s">
        <v>159</v>
      </c>
      <c r="G123" s="106" t="s">
        <v>162</v>
      </c>
      <c r="H123" s="106"/>
      <c r="I123" s="106"/>
      <c r="J123" s="120" t="str">
        <f aca="true" t="shared" si="39" ref="J123:J130">+IF(VALUE(LEFT(Q123))&gt;VALUE(RIGHT(Q123)),"1-0",IF(VALUE(LEFT(Q123))&lt;VALUE(RIGHT(Q123)),"0-1","0-0"))</f>
        <v>1-0</v>
      </c>
      <c r="K123" s="121"/>
      <c r="L123" s="85">
        <f t="shared" si="32"/>
        <v>1</v>
      </c>
      <c r="M123" s="77">
        <f t="shared" si="33"/>
        <v>1</v>
      </c>
      <c r="N123" s="77">
        <f t="shared" si="34"/>
        <v>1</v>
      </c>
      <c r="O123" s="77">
        <f t="shared" si="35"/>
        <v>0.01</v>
      </c>
      <c r="P123" s="77">
        <f t="shared" si="36"/>
        <v>0.01</v>
      </c>
      <c r="Q123" s="86" t="str">
        <f t="shared" si="37"/>
        <v>3-0</v>
      </c>
      <c r="R123" s="79" t="str">
        <f t="shared" si="38"/>
        <v>1-0</v>
      </c>
      <c r="S123" s="60"/>
      <c r="T123" s="60"/>
    </row>
    <row r="124" spans="1:20" ht="15">
      <c r="A124" s="80" t="s">
        <v>31</v>
      </c>
      <c r="B124" s="81" t="str">
        <f>+G112</f>
        <v>Ikonen</v>
      </c>
      <c r="C124" s="82" t="s">
        <v>8</v>
      </c>
      <c r="D124" s="83" t="str">
        <f>+G116</f>
        <v>M. Perkkiö</v>
      </c>
      <c r="E124" s="84" t="s">
        <v>185</v>
      </c>
      <c r="F124" s="84" t="s">
        <v>163</v>
      </c>
      <c r="G124" s="84" t="s">
        <v>188</v>
      </c>
      <c r="H124" s="84" t="s">
        <v>209</v>
      </c>
      <c r="I124" s="84" t="s">
        <v>159</v>
      </c>
      <c r="J124" s="127" t="str">
        <f t="shared" si="39"/>
        <v>1-0</v>
      </c>
      <c r="K124" s="128"/>
      <c r="L124" s="85">
        <f t="shared" si="32"/>
        <v>0.1</v>
      </c>
      <c r="M124" s="77">
        <f t="shared" si="33"/>
        <v>0.1</v>
      </c>
      <c r="N124" s="77">
        <f t="shared" si="34"/>
        <v>1</v>
      </c>
      <c r="O124" s="77">
        <f t="shared" si="35"/>
        <v>1</v>
      </c>
      <c r="P124" s="77">
        <f t="shared" si="36"/>
        <v>1</v>
      </c>
      <c r="Q124" s="86" t="str">
        <f t="shared" si="37"/>
        <v>3-2</v>
      </c>
      <c r="R124" s="79" t="str">
        <f t="shared" si="38"/>
        <v>1-0</v>
      </c>
      <c r="S124" s="60"/>
      <c r="T124" s="60"/>
    </row>
    <row r="125" spans="1:20" ht="15">
      <c r="A125" s="102" t="s">
        <v>32</v>
      </c>
      <c r="B125" s="103" t="str">
        <f>+G111</f>
        <v>Lehtonen</v>
      </c>
      <c r="C125" s="104" t="s">
        <v>8</v>
      </c>
      <c r="D125" s="105" t="str">
        <f>+G118</f>
        <v>T. Perkkiö</v>
      </c>
      <c r="E125" s="106" t="s">
        <v>187</v>
      </c>
      <c r="F125" s="106" t="s">
        <v>184</v>
      </c>
      <c r="G125" s="106" t="s">
        <v>186</v>
      </c>
      <c r="H125" s="106" t="s">
        <v>185</v>
      </c>
      <c r="I125" s="106"/>
      <c r="J125" s="120" t="str">
        <f t="shared" si="39"/>
        <v>0-1</v>
      </c>
      <c r="K125" s="121"/>
      <c r="L125" s="85">
        <f t="shared" si="32"/>
        <v>0.1</v>
      </c>
      <c r="M125" s="77">
        <f t="shared" si="33"/>
        <v>0.1</v>
      </c>
      <c r="N125" s="77">
        <f t="shared" si="34"/>
        <v>1</v>
      </c>
      <c r="O125" s="77">
        <f t="shared" si="35"/>
        <v>0.1</v>
      </c>
      <c r="P125" s="77">
        <f t="shared" si="36"/>
        <v>0.01</v>
      </c>
      <c r="Q125" s="86" t="str">
        <f t="shared" si="37"/>
        <v>1-3</v>
      </c>
      <c r="R125" s="79" t="str">
        <f t="shared" si="38"/>
        <v>0-1</v>
      </c>
      <c r="S125" s="60"/>
      <c r="T125" s="60"/>
    </row>
    <row r="126" spans="1:20" ht="15">
      <c r="A126" s="80" t="s">
        <v>33</v>
      </c>
      <c r="B126" s="81" t="str">
        <f>+G113</f>
        <v>Utriainen</v>
      </c>
      <c r="C126" s="82" t="s">
        <v>8</v>
      </c>
      <c r="D126" s="83" t="str">
        <f>+G117</f>
        <v>S. Hiltunen</v>
      </c>
      <c r="E126" s="84" t="s">
        <v>162</v>
      </c>
      <c r="F126" s="84" t="s">
        <v>159</v>
      </c>
      <c r="G126" s="84" t="s">
        <v>188</v>
      </c>
      <c r="H126" s="84"/>
      <c r="I126" s="84"/>
      <c r="J126" s="127" t="str">
        <f t="shared" si="39"/>
        <v>1-0</v>
      </c>
      <c r="K126" s="128"/>
      <c r="L126" s="85">
        <f t="shared" si="32"/>
        <v>1</v>
      </c>
      <c r="M126" s="77">
        <f t="shared" si="33"/>
        <v>1</v>
      </c>
      <c r="N126" s="77">
        <f t="shared" si="34"/>
        <v>1</v>
      </c>
      <c r="O126" s="77">
        <f t="shared" si="35"/>
        <v>0.01</v>
      </c>
      <c r="P126" s="77">
        <f t="shared" si="36"/>
        <v>0.01</v>
      </c>
      <c r="Q126" s="86" t="str">
        <f t="shared" si="37"/>
        <v>3-0</v>
      </c>
      <c r="R126" s="79" t="str">
        <f t="shared" si="38"/>
        <v>1-0</v>
      </c>
      <c r="S126" s="60"/>
      <c r="T126" s="60"/>
    </row>
    <row r="127" spans="1:20" ht="15">
      <c r="A127" s="102" t="s">
        <v>34</v>
      </c>
      <c r="B127" s="107"/>
      <c r="C127" s="108" t="s">
        <v>8</v>
      </c>
      <c r="D127" s="109"/>
      <c r="E127" s="106"/>
      <c r="F127" s="106"/>
      <c r="G127" s="106"/>
      <c r="H127" s="106"/>
      <c r="I127" s="106"/>
      <c r="J127" s="120" t="str">
        <f t="shared" si="39"/>
        <v>0-0</v>
      </c>
      <c r="K127" s="121"/>
      <c r="L127" s="85">
        <f t="shared" si="32"/>
        <v>0</v>
      </c>
      <c r="M127" s="77">
        <f t="shared" si="33"/>
        <v>0</v>
      </c>
      <c r="N127" s="77">
        <f t="shared" si="34"/>
        <v>0</v>
      </c>
      <c r="O127" s="77">
        <f t="shared" si="35"/>
        <v>0.01</v>
      </c>
      <c r="P127" s="77">
        <f t="shared" si="36"/>
        <v>0.01</v>
      </c>
      <c r="Q127" s="86" t="str">
        <f t="shared" si="37"/>
        <v>0-0</v>
      </c>
      <c r="R127" s="79" t="str">
        <f t="shared" si="38"/>
        <v>0-0</v>
      </c>
      <c r="S127" s="60"/>
      <c r="T127" s="60"/>
    </row>
    <row r="128" spans="1:20" ht="15">
      <c r="A128" s="80" t="s">
        <v>35</v>
      </c>
      <c r="B128" s="81" t="str">
        <f>+G112</f>
        <v>Ikonen</v>
      </c>
      <c r="C128" s="82" t="s">
        <v>8</v>
      </c>
      <c r="D128" s="83" t="str">
        <f>+G118</f>
        <v>T. Perkkiö</v>
      </c>
      <c r="E128" s="84" t="s">
        <v>186</v>
      </c>
      <c r="F128" s="84" t="s">
        <v>186</v>
      </c>
      <c r="G128" s="84" t="s">
        <v>165</v>
      </c>
      <c r="H128" s="84" t="s">
        <v>182</v>
      </c>
      <c r="I128" s="84"/>
      <c r="J128" s="127" t="str">
        <f t="shared" si="39"/>
        <v>1-0</v>
      </c>
      <c r="K128" s="128"/>
      <c r="L128" s="85">
        <f t="shared" si="32"/>
        <v>1</v>
      </c>
      <c r="M128" s="77">
        <f t="shared" si="33"/>
        <v>1</v>
      </c>
      <c r="N128" s="77">
        <f t="shared" si="34"/>
        <v>0.1</v>
      </c>
      <c r="O128" s="77">
        <f t="shared" si="35"/>
        <v>1</v>
      </c>
      <c r="P128" s="77">
        <f t="shared" si="36"/>
        <v>0.01</v>
      </c>
      <c r="Q128" s="86" t="str">
        <f t="shared" si="37"/>
        <v>3-1</v>
      </c>
      <c r="R128" s="79" t="str">
        <f t="shared" si="38"/>
        <v>1-0</v>
      </c>
      <c r="S128" s="60"/>
      <c r="T128" s="60"/>
    </row>
    <row r="129" spans="1:20" ht="15">
      <c r="A129" s="102" t="s">
        <v>36</v>
      </c>
      <c r="B129" s="103" t="str">
        <f>+G113</f>
        <v>Utriainen</v>
      </c>
      <c r="C129" s="104" t="s">
        <v>8</v>
      </c>
      <c r="D129" s="105" t="str">
        <f>+G116</f>
        <v>M. Perkkiö</v>
      </c>
      <c r="E129" s="106"/>
      <c r="F129" s="106"/>
      <c r="G129" s="106"/>
      <c r="H129" s="106"/>
      <c r="I129" s="106"/>
      <c r="J129" s="120" t="str">
        <f t="shared" si="39"/>
        <v>0-0</v>
      </c>
      <c r="K129" s="121"/>
      <c r="L129" s="85">
        <f t="shared" si="32"/>
        <v>0</v>
      </c>
      <c r="M129" s="77">
        <f t="shared" si="33"/>
        <v>0</v>
      </c>
      <c r="N129" s="77">
        <f t="shared" si="34"/>
        <v>0</v>
      </c>
      <c r="O129" s="77">
        <f t="shared" si="35"/>
        <v>0.01</v>
      </c>
      <c r="P129" s="77">
        <f t="shared" si="36"/>
        <v>0.01</v>
      </c>
      <c r="Q129" s="86" t="str">
        <f t="shared" si="37"/>
        <v>0-0</v>
      </c>
      <c r="R129" s="79" t="str">
        <f t="shared" si="38"/>
        <v>0-0</v>
      </c>
      <c r="S129" s="60"/>
      <c r="T129" s="60"/>
    </row>
    <row r="130" spans="1:20" ht="15.75" thickBot="1">
      <c r="A130" s="87" t="s">
        <v>37</v>
      </c>
      <c r="B130" s="88" t="str">
        <f>+G111</f>
        <v>Lehtonen</v>
      </c>
      <c r="C130" s="89" t="s">
        <v>8</v>
      </c>
      <c r="D130" s="90" t="str">
        <f>+G117</f>
        <v>S. Hiltunen</v>
      </c>
      <c r="E130" s="91"/>
      <c r="F130" s="91"/>
      <c r="G130" s="91"/>
      <c r="H130" s="91"/>
      <c r="I130" s="91"/>
      <c r="J130" s="122" t="str">
        <f t="shared" si="39"/>
        <v>0-0</v>
      </c>
      <c r="K130" s="123"/>
      <c r="L130" s="85">
        <f t="shared" si="32"/>
        <v>0</v>
      </c>
      <c r="M130" s="77">
        <f t="shared" si="33"/>
        <v>0</v>
      </c>
      <c r="N130" s="77">
        <f t="shared" si="34"/>
        <v>0</v>
      </c>
      <c r="O130" s="77">
        <f t="shared" si="35"/>
        <v>0.01</v>
      </c>
      <c r="P130" s="77">
        <f t="shared" si="36"/>
        <v>0.01</v>
      </c>
      <c r="Q130" s="86" t="str">
        <f t="shared" si="37"/>
        <v>0-0</v>
      </c>
      <c r="R130" s="79" t="str">
        <f t="shared" si="38"/>
        <v>0-0</v>
      </c>
      <c r="S130" s="60"/>
      <c r="T130" s="60"/>
    </row>
    <row r="131" spans="4:20" ht="16.5" thickBot="1">
      <c r="D131" s="68"/>
      <c r="H131" s="55" t="s">
        <v>38</v>
      </c>
      <c r="J131" s="124" t="str">
        <f>+CONCATENATE(LEFT(J121)+LEFT(J122)+LEFT(J123)+LEFT(J124)+LEFT(J125)+LEFT(J126)+LEFT(J127)+LEFT(J128)+LEFT(J129)+LEFT(J130),"-",RIGHT(J121)+RIGHT(J122)+RIGHT(J123)+RIGHT(J124)+RIGHT(J125)+RIGHT(J126)+RIGHT(J127)+RIGHT(J128)+RIGHT(J129)+RIGHT(J130))</f>
        <v>5-2</v>
      </c>
      <c r="K131" s="125"/>
      <c r="L131" s="60"/>
      <c r="M131" s="60"/>
      <c r="N131" s="60"/>
      <c r="O131" s="60"/>
      <c r="P131" s="60"/>
      <c r="Q131" s="60"/>
      <c r="R131" s="92" t="str">
        <f>+CONCATENATE(LEFT(R121)+LEFT(R122)+LEFT(R123)+LEFT(R124)+LEFT(R125)+LEFT(R126)+LEFT(R127)+LEFT(R128)+LEFT(R129)+LEFT(R130),"-")</f>
        <v>5-</v>
      </c>
      <c r="S131" s="60"/>
      <c r="T131" s="60"/>
    </row>
    <row r="132" spans="4:20" ht="10.5" customHeight="1">
      <c r="D132" s="68"/>
      <c r="L132" s="60"/>
      <c r="M132" s="60"/>
      <c r="N132" s="60"/>
      <c r="O132" s="60"/>
      <c r="P132" s="60"/>
      <c r="Q132" s="60"/>
      <c r="R132" s="93"/>
      <c r="S132" s="60"/>
      <c r="T132" s="60"/>
    </row>
    <row r="133" spans="1:11" ht="15">
      <c r="A133" s="56" t="s">
        <v>39</v>
      </c>
      <c r="B133" s="56"/>
      <c r="C133" s="56"/>
      <c r="D133" s="56" t="s">
        <v>40</v>
      </c>
      <c r="E133" s="56"/>
      <c r="F133" s="56"/>
      <c r="G133" s="56" t="s">
        <v>41</v>
      </c>
      <c r="H133" s="56"/>
      <c r="I133" s="56"/>
      <c r="J133" s="56"/>
      <c r="K133" s="56"/>
    </row>
    <row r="134" spans="1:11" ht="18" customHeight="1">
      <c r="A134" s="126"/>
      <c r="B134" s="126"/>
      <c r="C134" s="56"/>
      <c r="D134" s="126"/>
      <c r="E134" s="126"/>
      <c r="F134" s="56"/>
      <c r="G134" s="126"/>
      <c r="H134" s="126"/>
      <c r="I134" s="126"/>
      <c r="J134" s="126"/>
      <c r="K134" s="56"/>
    </row>
    <row r="136" spans="1:11" ht="18">
      <c r="A136" s="148" t="s">
        <v>10</v>
      </c>
      <c r="B136" s="115"/>
      <c r="C136" s="55"/>
      <c r="D136" s="56"/>
      <c r="E136" s="56"/>
      <c r="F136" s="56"/>
      <c r="G136" s="56"/>
      <c r="H136" s="56"/>
      <c r="I136" s="56"/>
      <c r="J136" s="56"/>
      <c r="K136" s="56"/>
    </row>
    <row r="137" spans="5:11" ht="15">
      <c r="E137" s="56"/>
      <c r="F137" s="58" t="s">
        <v>11</v>
      </c>
      <c r="G137" s="56"/>
      <c r="I137" s="56"/>
      <c r="J137" s="59" t="s">
        <v>12</v>
      </c>
      <c r="K137" s="59" t="s">
        <v>13</v>
      </c>
    </row>
    <row r="138" spans="1:13" ht="15">
      <c r="A138" s="126" t="s">
        <v>14</v>
      </c>
      <c r="B138" s="149"/>
      <c r="C138" s="150">
        <f ca="1">TODAY()</f>
        <v>39033</v>
      </c>
      <c r="D138" s="151"/>
      <c r="E138" s="56"/>
      <c r="F138" s="94" t="s">
        <v>15</v>
      </c>
      <c r="G138" s="131" t="s">
        <v>210</v>
      </c>
      <c r="H138" s="132"/>
      <c r="I138" s="133"/>
      <c r="J138" s="95">
        <f>IF(VALUE(LEFT(J148))=1,1,0)+IF(VALUE(LEFT(J152))=1,1,0)+IF(VALUE(LEFT(J157))=1,1,0)</f>
        <v>2</v>
      </c>
      <c r="K138" s="95">
        <f>IF(VALUE(RIGHT(J148))=1,1,0)+IF(VALUE(RIGHT(J152))=1,1,0)+IF(VALUE(RIGHT(J157))=1,1,0)</f>
        <v>0</v>
      </c>
      <c r="M138" s="60"/>
    </row>
    <row r="139" spans="3:11" ht="15">
      <c r="C139" s="56"/>
      <c r="D139" s="56"/>
      <c r="E139" s="56"/>
      <c r="F139" s="61" t="s">
        <v>16</v>
      </c>
      <c r="G139" s="134" t="s">
        <v>211</v>
      </c>
      <c r="H139" s="135"/>
      <c r="I139" s="136"/>
      <c r="J139" s="62">
        <f>IF(VALUE(LEFT(J149))=1,1,0)+IF(VALUE(LEFT(J151))=1,1,0)+IF(VALUE(LEFT(J155))=1,1,0)</f>
        <v>2</v>
      </c>
      <c r="K139" s="62">
        <f>IF(VALUE(RIGHT(J149))=1,1,0)+IF(VALUE(RIGHT(J151))=1,1,0)+IF(VALUE(RIGHT(J155))=1,1,0)</f>
        <v>0</v>
      </c>
    </row>
    <row r="140" spans="1:11" ht="15">
      <c r="A140" s="126" t="s">
        <v>17</v>
      </c>
      <c r="B140" s="126"/>
      <c r="C140" s="146" t="s">
        <v>47</v>
      </c>
      <c r="D140" s="147"/>
      <c r="E140" s="115"/>
      <c r="F140" s="96" t="s">
        <v>18</v>
      </c>
      <c r="G140" s="137" t="s">
        <v>212</v>
      </c>
      <c r="H140" s="138"/>
      <c r="I140" s="139"/>
      <c r="J140" s="95">
        <f>IF(VALUE(LEFT(J150))=1,1,0)+IF(VALUE(LEFT(J153))=1,1,0)+IF(VALUE(LEFT(J156))=1,1,0)</f>
        <v>1</v>
      </c>
      <c r="K140" s="95">
        <f>IF(VALUE(RIGHT(J150))=1,1,0)+IF(VALUE(RIGHT(J153))=1,1,0)+IF(VALUE(RIGHT(J156))=1,1,0)</f>
        <v>0</v>
      </c>
    </row>
    <row r="141" spans="3:11" ht="15">
      <c r="C141" s="63"/>
      <c r="D141" s="63"/>
      <c r="F141" s="56"/>
      <c r="G141" s="56"/>
      <c r="I141" s="56"/>
      <c r="J141" s="64"/>
      <c r="K141" s="64"/>
    </row>
    <row r="142" spans="1:11" ht="15.75">
      <c r="A142" s="142" t="s">
        <v>11</v>
      </c>
      <c r="B142" s="115"/>
      <c r="C142" s="65" t="s">
        <v>8</v>
      </c>
      <c r="D142" s="55" t="s">
        <v>19</v>
      </c>
      <c r="F142" s="66" t="s">
        <v>19</v>
      </c>
      <c r="G142" s="56"/>
      <c r="I142" s="56"/>
      <c r="J142" s="67" t="s">
        <v>12</v>
      </c>
      <c r="K142" s="67" t="s">
        <v>13</v>
      </c>
    </row>
    <row r="143" spans="1:11" ht="15">
      <c r="A143" s="142" t="s">
        <v>93</v>
      </c>
      <c r="B143" s="143"/>
      <c r="C143" s="145" t="s">
        <v>8</v>
      </c>
      <c r="D143" s="142" t="s">
        <v>55</v>
      </c>
      <c r="E143" s="56"/>
      <c r="F143" s="94" t="s">
        <v>20</v>
      </c>
      <c r="G143" s="131" t="s">
        <v>213</v>
      </c>
      <c r="H143" s="132"/>
      <c r="I143" s="133"/>
      <c r="J143" s="95">
        <f>IF(VALUE(RIGHT(J148))=1,1,0)+IF(VALUE(RIGHT(J151))=1,1,0)+IF(VALUE(RIGHT(J156))=1,1,0)</f>
        <v>0</v>
      </c>
      <c r="K143" s="95">
        <f>IF(VALUE(LEFT(J148))=1,1,0)+IF(VALUE(LEFT(J151))=1,1,0)+IF(VALUE(LEFT(J156))=1,1,0)</f>
        <v>2</v>
      </c>
    </row>
    <row r="144" spans="1:11" ht="15">
      <c r="A144" s="144"/>
      <c r="B144" s="144"/>
      <c r="C144" s="115"/>
      <c r="D144" s="144"/>
      <c r="E144" s="56"/>
      <c r="F144" s="61" t="s">
        <v>21</v>
      </c>
      <c r="G144" s="134" t="s">
        <v>214</v>
      </c>
      <c r="H144" s="135"/>
      <c r="I144" s="136"/>
      <c r="J144" s="62">
        <f>IF(VALUE(RIGHT(J149))=1,1,0)+IF(VALUE(RIGHT(J153))=1,1,0)+IF(VALUE(RIGHT(J157))=1,1,0)</f>
        <v>0</v>
      </c>
      <c r="K144" s="62">
        <f>IF(VALUE(LEFT(J149))=1,1,0)+IF(VALUE(LEFT(J153))=1,1,0)+IF(VALUE(LEFT(J157))=1,1,0)</f>
        <v>1</v>
      </c>
    </row>
    <row r="145" spans="2:19" ht="15">
      <c r="B145" s="56"/>
      <c r="C145" s="56"/>
      <c r="D145" s="56"/>
      <c r="E145" s="56"/>
      <c r="F145" s="96" t="s">
        <v>22</v>
      </c>
      <c r="G145" s="137" t="s">
        <v>215</v>
      </c>
      <c r="H145" s="138"/>
      <c r="I145" s="139"/>
      <c r="J145" s="95">
        <f>IF(VALUE(RIGHT(J150))=1,1,0)+IF(VALUE(RIGHT(J152))=1,1,0)+IF(VALUE(RIGHT(J155))=1,1,0)</f>
        <v>0</v>
      </c>
      <c r="K145" s="95">
        <f>IF(VALUE(LEFT(J150))=1,1,0)+IF(VALUE(LEFT(J152))=1,1,0)+IF(VALUE(LEFT(J155))=1,1,0)</f>
        <v>2</v>
      </c>
      <c r="Q145" s="60"/>
      <c r="R145" s="60"/>
      <c r="S145" s="60"/>
    </row>
    <row r="146" spans="2:20" ht="16.5" thickBot="1">
      <c r="B146" s="55"/>
      <c r="C146" s="55"/>
      <c r="D146" s="55"/>
      <c r="E146" s="55"/>
      <c r="F146" s="56"/>
      <c r="G146" s="56"/>
      <c r="H146" s="56"/>
      <c r="I146" s="56"/>
      <c r="J146" s="56"/>
      <c r="K146" s="56"/>
      <c r="M146" s="68"/>
      <c r="N146" s="68"/>
      <c r="O146" s="60"/>
      <c r="Q146" s="60"/>
      <c r="R146" s="60"/>
      <c r="S146" s="60"/>
      <c r="T146" s="60"/>
    </row>
    <row r="147" spans="2:20" ht="15.75" thickBot="1">
      <c r="B147" s="56"/>
      <c r="C147" s="56"/>
      <c r="D147" s="56"/>
      <c r="E147" s="69" t="s">
        <v>23</v>
      </c>
      <c r="F147" s="70" t="s">
        <v>24</v>
      </c>
      <c r="G147" s="70" t="s">
        <v>25</v>
      </c>
      <c r="H147" s="70" t="s">
        <v>26</v>
      </c>
      <c r="I147" s="70" t="s">
        <v>27</v>
      </c>
      <c r="J147" s="140" t="s">
        <v>9</v>
      </c>
      <c r="K147" s="141"/>
      <c r="L147" s="71"/>
      <c r="M147" s="72"/>
      <c r="N147" s="72"/>
      <c r="O147" s="73"/>
      <c r="P147" s="71"/>
      <c r="Q147" s="73"/>
      <c r="R147" s="74" t="s">
        <v>9</v>
      </c>
      <c r="S147" s="60"/>
      <c r="T147" s="60"/>
    </row>
    <row r="148" spans="1:20" ht="15">
      <c r="A148" s="97" t="s">
        <v>28</v>
      </c>
      <c r="B148" s="98" t="str">
        <f>+G138</f>
        <v>O. Tennilä</v>
      </c>
      <c r="C148" s="99" t="s">
        <v>8</v>
      </c>
      <c r="D148" s="100" t="str">
        <f>+G143</f>
        <v>J. Rimpiläinen</v>
      </c>
      <c r="E148" s="101" t="s">
        <v>186</v>
      </c>
      <c r="F148" s="101" t="s">
        <v>159</v>
      </c>
      <c r="G148" s="101" t="s">
        <v>162</v>
      </c>
      <c r="H148" s="101"/>
      <c r="I148" s="101"/>
      <c r="J148" s="129" t="str">
        <f>+IF(VALUE(LEFT(Q148))&gt;VALUE(RIGHT(Q148)),"1-0",IF(VALUE(LEFT(Q148))&lt;VALUE(RIGHT(Q148)),"0-1","0-0"))</f>
        <v>1-0</v>
      </c>
      <c r="K148" s="130"/>
      <c r="L148" s="75">
        <f aca="true" t="shared" si="40" ref="L148:L157">IF(ISTEXT(E148),IF(VALUE(SUBSTITUTE(LEFT(E148,2),"-",",0"))&gt;VALUE(SUBSTITUTE(RIGHT(E148,2),"-","")),1,0.1),0)</f>
        <v>1</v>
      </c>
      <c r="M148" s="76">
        <f aca="true" t="shared" si="41" ref="M148:M157">IF(ISTEXT(F148),IF(VALUE(SUBSTITUTE(LEFT(F148,2),"-",",0"))&gt;VALUE(SUBSTITUTE(RIGHT(F148,2),"-","")),1,0.1),0)</f>
        <v>1</v>
      </c>
      <c r="N148" s="76">
        <f aca="true" t="shared" si="42" ref="N148:N157">IF(ISTEXT(G148),IF(VALUE(SUBSTITUTE(LEFT(G148,2),"-",",0"))&gt;VALUE(SUBSTITUTE(RIGHT(G148,2),"-","")),1,0.1),0)</f>
        <v>1</v>
      </c>
      <c r="O148" s="77">
        <f aca="true" t="shared" si="43" ref="O148:O157">IF(ISTEXT(H148),IF(VALUE(SUBSTITUTE(LEFT(H148,2),"-",",0"))&gt;VALUE(SUBSTITUTE(RIGHT(H148,2),"-","")),1,0.1),0.01)</f>
        <v>0.01</v>
      </c>
      <c r="P148" s="77">
        <f aca="true" t="shared" si="44" ref="P148:P157">IF(ISTEXT(I148),IF(VALUE(SUBSTITUTE(LEFT(I148,2),"-",",0"))&gt;VALUE(SUBSTITUTE(RIGHT(I148,2),"-","")),1,0.1),0.01)</f>
        <v>0.01</v>
      </c>
      <c r="Q148" s="78" t="str">
        <f aca="true" t="shared" si="45" ref="Q148:Q157">LEFT(REPLACE(SUM(L148:P148),2,1,"-"),3)</f>
        <v>3-0</v>
      </c>
      <c r="R148" s="79" t="str">
        <f aca="true" t="shared" si="46" ref="R148:R157">+IF(VALUE(LEFT(Q148))&gt;VALUE(RIGHT(Q148)),"1-0",IF(VALUE(LEFT(Q148))&lt;VALUE(RIGHT(Q148)),"0-1","0-0"))</f>
        <v>1-0</v>
      </c>
      <c r="S148" s="60"/>
      <c r="T148" s="60"/>
    </row>
    <row r="149" spans="1:20" ht="15">
      <c r="A149" s="80" t="s">
        <v>29</v>
      </c>
      <c r="B149" s="81" t="str">
        <f>+G139</f>
        <v>M. Tuomola</v>
      </c>
      <c r="C149" s="82" t="s">
        <v>8</v>
      </c>
      <c r="D149" s="83" t="str">
        <f>+G144</f>
        <v>B. Robbins</v>
      </c>
      <c r="E149" s="84" t="s">
        <v>216</v>
      </c>
      <c r="F149" s="84" t="s">
        <v>162</v>
      </c>
      <c r="G149" s="84" t="s">
        <v>188</v>
      </c>
      <c r="H149" s="84"/>
      <c r="I149" s="84"/>
      <c r="J149" s="127" t="str">
        <f>+IF(VALUE(LEFT(Q149))&gt;VALUE(RIGHT(Q149)),"1-0",IF(VALUE(LEFT(Q149))&lt;VALUE(RIGHT(Q149)),"0-1","0-0"))</f>
        <v>1-0</v>
      </c>
      <c r="K149" s="128"/>
      <c r="L149" s="85">
        <f t="shared" si="40"/>
        <v>1</v>
      </c>
      <c r="M149" s="77">
        <f t="shared" si="41"/>
        <v>1</v>
      </c>
      <c r="N149" s="77">
        <f t="shared" si="42"/>
        <v>1</v>
      </c>
      <c r="O149" s="77">
        <f t="shared" si="43"/>
        <v>0.01</v>
      </c>
      <c r="P149" s="77">
        <f t="shared" si="44"/>
        <v>0.01</v>
      </c>
      <c r="Q149" s="86" t="str">
        <f t="shared" si="45"/>
        <v>3-0</v>
      </c>
      <c r="R149" s="79" t="str">
        <f t="shared" si="46"/>
        <v>1-0</v>
      </c>
      <c r="S149" s="60"/>
      <c r="T149" s="60"/>
    </row>
    <row r="150" spans="1:20" ht="15">
      <c r="A150" s="102" t="s">
        <v>30</v>
      </c>
      <c r="B150" s="103" t="str">
        <f>+G140</f>
        <v>J. Rossi</v>
      </c>
      <c r="C150" s="104" t="s">
        <v>8</v>
      </c>
      <c r="D150" s="105" t="str">
        <f>+G145</f>
        <v>E. Kallio</v>
      </c>
      <c r="E150" s="106" t="s">
        <v>195</v>
      </c>
      <c r="F150" s="106" t="s">
        <v>188</v>
      </c>
      <c r="G150" s="106" t="s">
        <v>186</v>
      </c>
      <c r="H150" s="106" t="s">
        <v>185</v>
      </c>
      <c r="I150" s="106" t="s">
        <v>186</v>
      </c>
      <c r="J150" s="120" t="str">
        <f aca="true" t="shared" si="47" ref="J150:J157">+IF(VALUE(LEFT(Q150))&gt;VALUE(RIGHT(Q150)),"1-0",IF(VALUE(LEFT(Q150))&lt;VALUE(RIGHT(Q150)),"0-1","0-0"))</f>
        <v>1-0</v>
      </c>
      <c r="K150" s="121"/>
      <c r="L150" s="85">
        <f t="shared" si="40"/>
        <v>0.1</v>
      </c>
      <c r="M150" s="77">
        <f t="shared" si="41"/>
        <v>1</v>
      </c>
      <c r="N150" s="77">
        <f t="shared" si="42"/>
        <v>1</v>
      </c>
      <c r="O150" s="77">
        <f t="shared" si="43"/>
        <v>0.1</v>
      </c>
      <c r="P150" s="77">
        <f t="shared" si="44"/>
        <v>1</v>
      </c>
      <c r="Q150" s="86" t="str">
        <f t="shared" si="45"/>
        <v>3-2</v>
      </c>
      <c r="R150" s="79" t="str">
        <f t="shared" si="46"/>
        <v>1-0</v>
      </c>
      <c r="S150" s="60"/>
      <c r="T150" s="60"/>
    </row>
    <row r="151" spans="1:20" ht="15">
      <c r="A151" s="80" t="s">
        <v>31</v>
      </c>
      <c r="B151" s="81" t="str">
        <f>+G139</f>
        <v>M. Tuomola</v>
      </c>
      <c r="C151" s="82" t="s">
        <v>8</v>
      </c>
      <c r="D151" s="83" t="str">
        <f>+G143</f>
        <v>J. Rimpiläinen</v>
      </c>
      <c r="E151" s="84" t="s">
        <v>165</v>
      </c>
      <c r="F151" s="84" t="s">
        <v>185</v>
      </c>
      <c r="G151" s="84" t="s">
        <v>182</v>
      </c>
      <c r="H151" s="84" t="s">
        <v>188</v>
      </c>
      <c r="I151" s="84" t="s">
        <v>159</v>
      </c>
      <c r="J151" s="127" t="str">
        <f t="shared" si="47"/>
        <v>1-0</v>
      </c>
      <c r="K151" s="128"/>
      <c r="L151" s="85">
        <f t="shared" si="40"/>
        <v>0.1</v>
      </c>
      <c r="M151" s="77">
        <f t="shared" si="41"/>
        <v>0.1</v>
      </c>
      <c r="N151" s="77">
        <f t="shared" si="42"/>
        <v>1</v>
      </c>
      <c r="O151" s="77">
        <f t="shared" si="43"/>
        <v>1</v>
      </c>
      <c r="P151" s="77">
        <f t="shared" si="44"/>
        <v>1</v>
      </c>
      <c r="Q151" s="86" t="str">
        <f t="shared" si="45"/>
        <v>3-2</v>
      </c>
      <c r="R151" s="79" t="str">
        <f t="shared" si="46"/>
        <v>1-0</v>
      </c>
      <c r="S151" s="60"/>
      <c r="T151" s="60"/>
    </row>
    <row r="152" spans="1:20" ht="15">
      <c r="A152" s="102" t="s">
        <v>32</v>
      </c>
      <c r="B152" s="103" t="str">
        <f>+G138</f>
        <v>O. Tennilä</v>
      </c>
      <c r="C152" s="104" t="s">
        <v>8</v>
      </c>
      <c r="D152" s="105" t="str">
        <f>+G145</f>
        <v>E. Kallio</v>
      </c>
      <c r="E152" s="106" t="s">
        <v>165</v>
      </c>
      <c r="F152" s="106" t="s">
        <v>186</v>
      </c>
      <c r="G152" s="106" t="s">
        <v>163</v>
      </c>
      <c r="H152" s="106" t="s">
        <v>157</v>
      </c>
      <c r="I152" s="106" t="s">
        <v>182</v>
      </c>
      <c r="J152" s="120" t="str">
        <f t="shared" si="47"/>
        <v>1-0</v>
      </c>
      <c r="K152" s="121"/>
      <c r="L152" s="85">
        <f t="shared" si="40"/>
        <v>0.1</v>
      </c>
      <c r="M152" s="77">
        <f t="shared" si="41"/>
        <v>1</v>
      </c>
      <c r="N152" s="77">
        <f t="shared" si="42"/>
        <v>0.1</v>
      </c>
      <c r="O152" s="77">
        <f t="shared" si="43"/>
        <v>1</v>
      </c>
      <c r="P152" s="77">
        <f t="shared" si="44"/>
        <v>1</v>
      </c>
      <c r="Q152" s="86" t="str">
        <f t="shared" si="45"/>
        <v>3-2</v>
      </c>
      <c r="R152" s="79" t="str">
        <f t="shared" si="46"/>
        <v>1-0</v>
      </c>
      <c r="S152" s="60"/>
      <c r="T152" s="60"/>
    </row>
    <row r="153" spans="1:20" ht="15">
      <c r="A153" s="80" t="s">
        <v>33</v>
      </c>
      <c r="B153" s="81" t="str">
        <f>+G140</f>
        <v>J. Rossi</v>
      </c>
      <c r="C153" s="82" t="s">
        <v>8</v>
      </c>
      <c r="D153" s="83" t="str">
        <f>+G144</f>
        <v>B. Robbins</v>
      </c>
      <c r="E153" s="84"/>
      <c r="F153" s="84"/>
      <c r="G153" s="84"/>
      <c r="H153" s="84"/>
      <c r="I153" s="84"/>
      <c r="J153" s="127" t="str">
        <f t="shared" si="47"/>
        <v>0-0</v>
      </c>
      <c r="K153" s="128"/>
      <c r="L153" s="85">
        <f t="shared" si="40"/>
        <v>0</v>
      </c>
      <c r="M153" s="77">
        <f t="shared" si="41"/>
        <v>0</v>
      </c>
      <c r="N153" s="77">
        <f t="shared" si="42"/>
        <v>0</v>
      </c>
      <c r="O153" s="77">
        <f t="shared" si="43"/>
        <v>0.01</v>
      </c>
      <c r="P153" s="77">
        <f t="shared" si="44"/>
        <v>0.01</v>
      </c>
      <c r="Q153" s="86" t="str">
        <f t="shared" si="45"/>
        <v>0-0</v>
      </c>
      <c r="R153" s="79" t="str">
        <f t="shared" si="46"/>
        <v>0-0</v>
      </c>
      <c r="S153" s="60"/>
      <c r="T153" s="60"/>
    </row>
    <row r="154" spans="1:20" ht="15">
      <c r="A154" s="102" t="s">
        <v>34</v>
      </c>
      <c r="B154" s="107"/>
      <c r="C154" s="108" t="s">
        <v>8</v>
      </c>
      <c r="D154" s="109"/>
      <c r="E154" s="106"/>
      <c r="F154" s="106"/>
      <c r="G154" s="106"/>
      <c r="H154" s="106"/>
      <c r="I154" s="106"/>
      <c r="J154" s="120" t="str">
        <f t="shared" si="47"/>
        <v>0-0</v>
      </c>
      <c r="K154" s="121"/>
      <c r="L154" s="85">
        <f t="shared" si="40"/>
        <v>0</v>
      </c>
      <c r="M154" s="77">
        <f t="shared" si="41"/>
        <v>0</v>
      </c>
      <c r="N154" s="77">
        <f t="shared" si="42"/>
        <v>0</v>
      </c>
      <c r="O154" s="77">
        <f t="shared" si="43"/>
        <v>0.01</v>
      </c>
      <c r="P154" s="77">
        <f t="shared" si="44"/>
        <v>0.01</v>
      </c>
      <c r="Q154" s="86" t="str">
        <f t="shared" si="45"/>
        <v>0-0</v>
      </c>
      <c r="R154" s="79" t="str">
        <f t="shared" si="46"/>
        <v>0-0</v>
      </c>
      <c r="S154" s="60"/>
      <c r="T154" s="60"/>
    </row>
    <row r="155" spans="1:20" ht="15">
      <c r="A155" s="80" t="s">
        <v>35</v>
      </c>
      <c r="B155" s="81" t="str">
        <f>+G139</f>
        <v>M. Tuomola</v>
      </c>
      <c r="C155" s="82" t="s">
        <v>8</v>
      </c>
      <c r="D155" s="83" t="str">
        <f>+G145</f>
        <v>E. Kallio</v>
      </c>
      <c r="E155" s="84"/>
      <c r="F155" s="84"/>
      <c r="G155" s="84"/>
      <c r="H155" s="84"/>
      <c r="I155" s="84"/>
      <c r="J155" s="127" t="str">
        <f t="shared" si="47"/>
        <v>0-0</v>
      </c>
      <c r="K155" s="128"/>
      <c r="L155" s="85">
        <f t="shared" si="40"/>
        <v>0</v>
      </c>
      <c r="M155" s="77">
        <f t="shared" si="41"/>
        <v>0</v>
      </c>
      <c r="N155" s="77">
        <f t="shared" si="42"/>
        <v>0</v>
      </c>
      <c r="O155" s="77">
        <f t="shared" si="43"/>
        <v>0.01</v>
      </c>
      <c r="P155" s="77">
        <f t="shared" si="44"/>
        <v>0.01</v>
      </c>
      <c r="Q155" s="86" t="str">
        <f t="shared" si="45"/>
        <v>0-0</v>
      </c>
      <c r="R155" s="79" t="str">
        <f t="shared" si="46"/>
        <v>0-0</v>
      </c>
      <c r="S155" s="60"/>
      <c r="T155" s="60"/>
    </row>
    <row r="156" spans="1:20" ht="15">
      <c r="A156" s="102" t="s">
        <v>36</v>
      </c>
      <c r="B156" s="103" t="str">
        <f>+G140</f>
        <v>J. Rossi</v>
      </c>
      <c r="C156" s="104" t="s">
        <v>8</v>
      </c>
      <c r="D156" s="105" t="str">
        <f>+G143</f>
        <v>J. Rimpiläinen</v>
      </c>
      <c r="E156" s="106"/>
      <c r="F156" s="106"/>
      <c r="G156" s="106"/>
      <c r="H156" s="106"/>
      <c r="I156" s="106"/>
      <c r="J156" s="120" t="str">
        <f t="shared" si="47"/>
        <v>0-0</v>
      </c>
      <c r="K156" s="121"/>
      <c r="L156" s="85">
        <f t="shared" si="40"/>
        <v>0</v>
      </c>
      <c r="M156" s="77">
        <f t="shared" si="41"/>
        <v>0</v>
      </c>
      <c r="N156" s="77">
        <f t="shared" si="42"/>
        <v>0</v>
      </c>
      <c r="O156" s="77">
        <f t="shared" si="43"/>
        <v>0.01</v>
      </c>
      <c r="P156" s="77">
        <f t="shared" si="44"/>
        <v>0.01</v>
      </c>
      <c r="Q156" s="86" t="str">
        <f t="shared" si="45"/>
        <v>0-0</v>
      </c>
      <c r="R156" s="79" t="str">
        <f t="shared" si="46"/>
        <v>0-0</v>
      </c>
      <c r="S156" s="60"/>
      <c r="T156" s="60"/>
    </row>
    <row r="157" spans="1:20" ht="15.75" thickBot="1">
      <c r="A157" s="87" t="s">
        <v>37</v>
      </c>
      <c r="B157" s="88" t="str">
        <f>+G138</f>
        <v>O. Tennilä</v>
      </c>
      <c r="C157" s="89" t="s">
        <v>8</v>
      </c>
      <c r="D157" s="90" t="str">
        <f>+G144</f>
        <v>B. Robbins</v>
      </c>
      <c r="E157" s="91"/>
      <c r="F157" s="91"/>
      <c r="G157" s="91"/>
      <c r="H157" s="91"/>
      <c r="I157" s="91"/>
      <c r="J157" s="122" t="str">
        <f t="shared" si="47"/>
        <v>0-0</v>
      </c>
      <c r="K157" s="123"/>
      <c r="L157" s="85">
        <f t="shared" si="40"/>
        <v>0</v>
      </c>
      <c r="M157" s="77">
        <f t="shared" si="41"/>
        <v>0</v>
      </c>
      <c r="N157" s="77">
        <f t="shared" si="42"/>
        <v>0</v>
      </c>
      <c r="O157" s="77">
        <f t="shared" si="43"/>
        <v>0.01</v>
      </c>
      <c r="P157" s="77">
        <f t="shared" si="44"/>
        <v>0.01</v>
      </c>
      <c r="Q157" s="86" t="str">
        <f t="shared" si="45"/>
        <v>0-0</v>
      </c>
      <c r="R157" s="79" t="str">
        <f t="shared" si="46"/>
        <v>0-0</v>
      </c>
      <c r="S157" s="60"/>
      <c r="T157" s="60"/>
    </row>
    <row r="158" spans="4:20" ht="16.5" thickBot="1">
      <c r="D158" s="68"/>
      <c r="H158" s="55" t="s">
        <v>38</v>
      </c>
      <c r="J158" s="124" t="str">
        <f>+CONCATENATE(LEFT(J148)+LEFT(J149)+LEFT(J150)+LEFT(J151)+LEFT(J152)+LEFT(J153)+LEFT(J154)+LEFT(J155)+LEFT(J156)+LEFT(J157),"-",RIGHT(J148)+RIGHT(J149)+RIGHT(J150)+RIGHT(J151)+RIGHT(J152)+RIGHT(J153)+RIGHT(J154)+RIGHT(J155)+RIGHT(J156)+RIGHT(J157))</f>
        <v>5-0</v>
      </c>
      <c r="K158" s="125"/>
      <c r="L158" s="60"/>
      <c r="M158" s="60"/>
      <c r="N158" s="60"/>
      <c r="O158" s="60"/>
      <c r="P158" s="60"/>
      <c r="Q158" s="60"/>
      <c r="R158" s="92" t="str">
        <f>+CONCATENATE(LEFT(R148)+LEFT(R149)+LEFT(R150)+LEFT(R151)+LEFT(R152)+LEFT(R153)+LEFT(R154)+LEFT(R155)+LEFT(R156)+LEFT(R157),"-")</f>
        <v>5-</v>
      </c>
      <c r="S158" s="60"/>
      <c r="T158" s="60"/>
    </row>
    <row r="159" spans="4:20" ht="10.5" customHeight="1">
      <c r="D159" s="68"/>
      <c r="L159" s="60"/>
      <c r="M159" s="60"/>
      <c r="N159" s="60"/>
      <c r="O159" s="60"/>
      <c r="P159" s="60"/>
      <c r="Q159" s="60"/>
      <c r="R159" s="93"/>
      <c r="S159" s="60"/>
      <c r="T159" s="60"/>
    </row>
    <row r="160" spans="1:11" ht="15">
      <c r="A160" s="56" t="s">
        <v>39</v>
      </c>
      <c r="B160" s="56"/>
      <c r="C160" s="56"/>
      <c r="D160" s="56" t="s">
        <v>40</v>
      </c>
      <c r="E160" s="56"/>
      <c r="F160" s="56"/>
      <c r="G160" s="56" t="s">
        <v>41</v>
      </c>
      <c r="H160" s="56"/>
      <c r="I160" s="56"/>
      <c r="J160" s="56"/>
      <c r="K160" s="56"/>
    </row>
    <row r="161" spans="1:11" ht="18" customHeight="1">
      <c r="A161" s="126"/>
      <c r="B161" s="126"/>
      <c r="C161" s="56"/>
      <c r="D161" s="126"/>
      <c r="E161" s="126"/>
      <c r="F161" s="56"/>
      <c r="G161" s="126"/>
      <c r="H161" s="126"/>
      <c r="I161" s="126"/>
      <c r="J161" s="126"/>
      <c r="K161" s="56"/>
    </row>
    <row r="163" spans="1:11" ht="18">
      <c r="A163" s="148" t="s">
        <v>10</v>
      </c>
      <c r="B163" s="115"/>
      <c r="C163" s="55"/>
      <c r="D163" s="56"/>
      <c r="E163" s="56"/>
      <c r="F163" s="56"/>
      <c r="G163" s="56"/>
      <c r="H163" s="56"/>
      <c r="I163" s="56"/>
      <c r="J163" s="56"/>
      <c r="K163" s="56"/>
    </row>
    <row r="164" spans="5:11" ht="15">
      <c r="E164" s="56"/>
      <c r="F164" s="58" t="s">
        <v>11</v>
      </c>
      <c r="G164" s="56"/>
      <c r="I164" s="56"/>
      <c r="J164" s="59" t="s">
        <v>12</v>
      </c>
      <c r="K164" s="59" t="s">
        <v>13</v>
      </c>
    </row>
    <row r="165" spans="1:13" ht="15">
      <c r="A165" s="126" t="s">
        <v>14</v>
      </c>
      <c r="B165" s="149"/>
      <c r="C165" s="150">
        <f ca="1">TODAY()</f>
        <v>39033</v>
      </c>
      <c r="D165" s="151"/>
      <c r="E165" s="56"/>
      <c r="F165" s="94" t="s">
        <v>15</v>
      </c>
      <c r="G165" s="131" t="s">
        <v>218</v>
      </c>
      <c r="H165" s="132"/>
      <c r="I165" s="133"/>
      <c r="J165" s="95">
        <f>IF(VALUE(LEFT(J175))=1,1,0)+IF(VALUE(LEFT(J179))=1,1,0)+IF(VALUE(LEFT(J184))=1,1,0)</f>
        <v>2</v>
      </c>
      <c r="K165" s="95">
        <f>IF(VALUE(RIGHT(J175))=1,1,0)+IF(VALUE(RIGHT(J179))=1,1,0)+IF(VALUE(RIGHT(J184))=1,1,0)</f>
        <v>0</v>
      </c>
      <c r="M165" s="60"/>
    </row>
    <row r="166" spans="3:11" ht="15">
      <c r="C166" s="56"/>
      <c r="D166" s="56"/>
      <c r="E166" s="56"/>
      <c r="F166" s="61" t="s">
        <v>16</v>
      </c>
      <c r="G166" s="134" t="s">
        <v>219</v>
      </c>
      <c r="H166" s="135"/>
      <c r="I166" s="136"/>
      <c r="J166" s="62">
        <f>IF(VALUE(LEFT(J176))=1,1,0)+IF(VALUE(LEFT(J178))=1,1,0)+IF(VALUE(LEFT(J182))=1,1,0)</f>
        <v>1</v>
      </c>
      <c r="K166" s="62">
        <f>IF(VALUE(RIGHT(J176))=1,1,0)+IF(VALUE(RIGHT(J178))=1,1,0)+IF(VALUE(RIGHT(J182))=1,1,0)</f>
        <v>1</v>
      </c>
    </row>
    <row r="167" spans="1:11" ht="15">
      <c r="A167" s="126" t="s">
        <v>17</v>
      </c>
      <c r="B167" s="126"/>
      <c r="C167" s="146" t="s">
        <v>47</v>
      </c>
      <c r="D167" s="147"/>
      <c r="E167" s="115"/>
      <c r="F167" s="96" t="s">
        <v>18</v>
      </c>
      <c r="G167" s="137" t="s">
        <v>220</v>
      </c>
      <c r="H167" s="138"/>
      <c r="I167" s="139"/>
      <c r="J167" s="95">
        <f>IF(VALUE(LEFT(J177))=1,1,0)+IF(VALUE(LEFT(J180))=1,1,0)+IF(VALUE(LEFT(J183))=1,1,0)</f>
        <v>2</v>
      </c>
      <c r="K167" s="95">
        <f>IF(VALUE(RIGHT(J177))=1,1,0)+IF(VALUE(RIGHT(J180))=1,1,0)+IF(VALUE(RIGHT(J183))=1,1,0)</f>
        <v>0</v>
      </c>
    </row>
    <row r="168" spans="3:11" ht="15">
      <c r="C168" s="63"/>
      <c r="D168" s="63"/>
      <c r="F168" s="56"/>
      <c r="G168" s="56"/>
      <c r="I168" s="56"/>
      <c r="J168" s="64"/>
      <c r="K168" s="64"/>
    </row>
    <row r="169" spans="1:11" ht="15.75">
      <c r="A169" s="142" t="s">
        <v>11</v>
      </c>
      <c r="B169" s="115"/>
      <c r="C169" s="65" t="s">
        <v>8</v>
      </c>
      <c r="D169" s="55" t="s">
        <v>19</v>
      </c>
      <c r="F169" s="66" t="s">
        <v>19</v>
      </c>
      <c r="G169" s="56"/>
      <c r="I169" s="56"/>
      <c r="J169" s="67" t="s">
        <v>12</v>
      </c>
      <c r="K169" s="67" t="s">
        <v>13</v>
      </c>
    </row>
    <row r="170" spans="1:11" ht="15">
      <c r="A170" s="142" t="s">
        <v>91</v>
      </c>
      <c r="B170" s="143"/>
      <c r="C170" s="145" t="s">
        <v>8</v>
      </c>
      <c r="D170" s="142" t="s">
        <v>67</v>
      </c>
      <c r="E170" s="56"/>
      <c r="F170" s="94" t="s">
        <v>20</v>
      </c>
      <c r="G170" s="131" t="s">
        <v>206</v>
      </c>
      <c r="H170" s="132"/>
      <c r="I170" s="133"/>
      <c r="J170" s="95">
        <f>IF(VALUE(RIGHT(J175))=1,1,0)+IF(VALUE(RIGHT(J178))=1,1,0)+IF(VALUE(RIGHT(J183))=1,1,0)</f>
        <v>0</v>
      </c>
      <c r="K170" s="95">
        <f>IF(VALUE(LEFT(J175))=1,1,0)+IF(VALUE(LEFT(J178))=1,1,0)+IF(VALUE(LEFT(J183))=1,1,0)</f>
        <v>2</v>
      </c>
    </row>
    <row r="171" spans="1:11" ht="15">
      <c r="A171" s="144"/>
      <c r="B171" s="144"/>
      <c r="C171" s="115"/>
      <c r="D171" s="144"/>
      <c r="E171" s="56"/>
      <c r="F171" s="61" t="s">
        <v>21</v>
      </c>
      <c r="G171" s="134" t="s">
        <v>221</v>
      </c>
      <c r="H171" s="135"/>
      <c r="I171" s="136"/>
      <c r="J171" s="62">
        <f>IF(VALUE(RIGHT(J176))=1,1,0)+IF(VALUE(RIGHT(J180))=1,1,0)+IF(VALUE(RIGHT(J184))=1,1,0)</f>
        <v>1</v>
      </c>
      <c r="K171" s="62">
        <f>IF(VALUE(LEFT(J176))=1,1,0)+IF(VALUE(LEFT(J180))=1,1,0)+IF(VALUE(LEFT(J184))=1,1,0)</f>
        <v>1</v>
      </c>
    </row>
    <row r="172" spans="2:19" ht="15">
      <c r="B172" s="56"/>
      <c r="C172" s="56"/>
      <c r="D172" s="56"/>
      <c r="E172" s="56"/>
      <c r="F172" s="96" t="s">
        <v>22</v>
      </c>
      <c r="G172" s="137" t="s">
        <v>222</v>
      </c>
      <c r="H172" s="138"/>
      <c r="I172" s="139"/>
      <c r="J172" s="95">
        <f>IF(VALUE(RIGHT(J177))=1,1,0)+IF(VALUE(RIGHT(J179))=1,1,0)+IF(VALUE(RIGHT(J182))=1,1,0)</f>
        <v>0</v>
      </c>
      <c r="K172" s="95">
        <f>IF(VALUE(LEFT(J177))=1,1,0)+IF(VALUE(LEFT(J179))=1,1,0)+IF(VALUE(LEFT(J182))=1,1,0)</f>
        <v>2</v>
      </c>
      <c r="Q172" s="60"/>
      <c r="R172" s="60"/>
      <c r="S172" s="60"/>
    </row>
    <row r="173" spans="2:20" ht="16.5" thickBot="1">
      <c r="B173" s="55"/>
      <c r="C173" s="55"/>
      <c r="D173" s="55"/>
      <c r="E173" s="55"/>
      <c r="F173" s="56"/>
      <c r="G173" s="56"/>
      <c r="H173" s="56"/>
      <c r="I173" s="56"/>
      <c r="J173" s="56"/>
      <c r="K173" s="56"/>
      <c r="M173" s="68"/>
      <c r="N173" s="68"/>
      <c r="O173" s="60"/>
      <c r="Q173" s="60"/>
      <c r="R173" s="60"/>
      <c r="S173" s="60"/>
      <c r="T173" s="60"/>
    </row>
    <row r="174" spans="2:20" ht="15.75" thickBot="1">
      <c r="B174" s="56"/>
      <c r="C174" s="56"/>
      <c r="D174" s="56"/>
      <c r="E174" s="69" t="s">
        <v>23</v>
      </c>
      <c r="F174" s="70" t="s">
        <v>24</v>
      </c>
      <c r="G174" s="70" t="s">
        <v>25</v>
      </c>
      <c r="H174" s="70" t="s">
        <v>26</v>
      </c>
      <c r="I174" s="70" t="s">
        <v>27</v>
      </c>
      <c r="J174" s="140" t="s">
        <v>9</v>
      </c>
      <c r="K174" s="141"/>
      <c r="L174" s="71"/>
      <c r="M174" s="72"/>
      <c r="N174" s="72"/>
      <c r="O174" s="73"/>
      <c r="P174" s="71"/>
      <c r="Q174" s="73"/>
      <c r="R174" s="74" t="s">
        <v>9</v>
      </c>
      <c r="S174" s="60"/>
      <c r="T174" s="60"/>
    </row>
    <row r="175" spans="1:20" ht="15">
      <c r="A175" s="97" t="s">
        <v>28</v>
      </c>
      <c r="B175" s="98" t="str">
        <f>+G165</f>
        <v>M. Nyyssönen</v>
      </c>
      <c r="C175" s="99" t="s">
        <v>8</v>
      </c>
      <c r="D175" s="100" t="str">
        <f>+G170</f>
        <v>Lehtonen</v>
      </c>
      <c r="E175" s="101" t="s">
        <v>162</v>
      </c>
      <c r="F175" s="101" t="s">
        <v>157</v>
      </c>
      <c r="G175" s="101" t="s">
        <v>188</v>
      </c>
      <c r="H175" s="101"/>
      <c r="I175" s="101"/>
      <c r="J175" s="129" t="str">
        <f>+IF(VALUE(LEFT(Q175))&gt;VALUE(RIGHT(Q175)),"1-0",IF(VALUE(LEFT(Q175))&lt;VALUE(RIGHT(Q175)),"0-1","0-0"))</f>
        <v>1-0</v>
      </c>
      <c r="K175" s="130"/>
      <c r="L175" s="75">
        <f aca="true" t="shared" si="48" ref="L175:L184">IF(ISTEXT(E175),IF(VALUE(SUBSTITUTE(LEFT(E175,2),"-",",0"))&gt;VALUE(SUBSTITUTE(RIGHT(E175,2),"-","")),1,0.1),0)</f>
        <v>1</v>
      </c>
      <c r="M175" s="76">
        <f aca="true" t="shared" si="49" ref="M175:M184">IF(ISTEXT(F175),IF(VALUE(SUBSTITUTE(LEFT(F175,2),"-",",0"))&gt;VALUE(SUBSTITUTE(RIGHT(F175,2),"-","")),1,0.1),0)</f>
        <v>1</v>
      </c>
      <c r="N175" s="76">
        <f aca="true" t="shared" si="50" ref="N175:N184">IF(ISTEXT(G175),IF(VALUE(SUBSTITUTE(LEFT(G175,2),"-",",0"))&gt;VALUE(SUBSTITUTE(RIGHT(G175,2),"-","")),1,0.1),0)</f>
        <v>1</v>
      </c>
      <c r="O175" s="77">
        <f aca="true" t="shared" si="51" ref="O175:O184">IF(ISTEXT(H175),IF(VALUE(SUBSTITUTE(LEFT(H175,2),"-",",0"))&gt;VALUE(SUBSTITUTE(RIGHT(H175,2),"-","")),1,0.1),0.01)</f>
        <v>0.01</v>
      </c>
      <c r="P175" s="77">
        <f aca="true" t="shared" si="52" ref="P175:P184">IF(ISTEXT(I175),IF(VALUE(SUBSTITUTE(LEFT(I175,2),"-",",0"))&gt;VALUE(SUBSTITUTE(RIGHT(I175,2),"-","")),1,0.1),0.01)</f>
        <v>0.01</v>
      </c>
      <c r="Q175" s="78" t="str">
        <f aca="true" t="shared" si="53" ref="Q175:Q184">LEFT(REPLACE(SUM(L175:P175),2,1,"-"),3)</f>
        <v>3-0</v>
      </c>
      <c r="R175" s="79" t="str">
        <f aca="true" t="shared" si="54" ref="R175:R184">+IF(VALUE(LEFT(Q175))&gt;VALUE(RIGHT(Q175)),"1-0",IF(VALUE(LEFT(Q175))&lt;VALUE(RIGHT(Q175)),"0-1","0-0"))</f>
        <v>1-0</v>
      </c>
      <c r="S175" s="60"/>
      <c r="T175" s="60"/>
    </row>
    <row r="176" spans="1:20" ht="15">
      <c r="A176" s="80" t="s">
        <v>29</v>
      </c>
      <c r="B176" s="81" t="str">
        <f>+G166</f>
        <v>I. Härmälä</v>
      </c>
      <c r="C176" s="82" t="s">
        <v>8</v>
      </c>
      <c r="D176" s="83" t="str">
        <f>+G171</f>
        <v>Korpela</v>
      </c>
      <c r="E176" s="84" t="s">
        <v>184</v>
      </c>
      <c r="F176" s="84" t="s">
        <v>185</v>
      </c>
      <c r="G176" s="84" t="s">
        <v>185</v>
      </c>
      <c r="H176" s="84"/>
      <c r="I176" s="84"/>
      <c r="J176" s="127" t="str">
        <f>+IF(VALUE(LEFT(Q176))&gt;VALUE(RIGHT(Q176)),"1-0",IF(VALUE(LEFT(Q176))&lt;VALUE(RIGHT(Q176)),"0-1","0-0"))</f>
        <v>0-1</v>
      </c>
      <c r="K176" s="128"/>
      <c r="L176" s="85">
        <f t="shared" si="48"/>
        <v>0.1</v>
      </c>
      <c r="M176" s="77">
        <f t="shared" si="49"/>
        <v>0.1</v>
      </c>
      <c r="N176" s="77">
        <f t="shared" si="50"/>
        <v>0.1</v>
      </c>
      <c r="O176" s="77">
        <f t="shared" si="51"/>
        <v>0.01</v>
      </c>
      <c r="P176" s="77">
        <f t="shared" si="52"/>
        <v>0.01</v>
      </c>
      <c r="Q176" s="86" t="str">
        <f t="shared" si="53"/>
        <v>0-3</v>
      </c>
      <c r="R176" s="79" t="str">
        <f t="shared" si="54"/>
        <v>0-1</v>
      </c>
      <c r="S176" s="60"/>
      <c r="T176" s="60"/>
    </row>
    <row r="177" spans="1:20" ht="15">
      <c r="A177" s="102" t="s">
        <v>30</v>
      </c>
      <c r="B177" s="103" t="str">
        <f>+G167</f>
        <v>M. Kantola</v>
      </c>
      <c r="C177" s="104" t="s">
        <v>8</v>
      </c>
      <c r="D177" s="105" t="str">
        <f>+G172</f>
        <v>Kuivalainen</v>
      </c>
      <c r="E177" s="106" t="s">
        <v>157</v>
      </c>
      <c r="F177" s="106" t="s">
        <v>163</v>
      </c>
      <c r="G177" s="106" t="s">
        <v>188</v>
      </c>
      <c r="H177" s="106" t="s">
        <v>162</v>
      </c>
      <c r="I177" s="106"/>
      <c r="J177" s="120" t="str">
        <f aca="true" t="shared" si="55" ref="J177:J184">+IF(VALUE(LEFT(Q177))&gt;VALUE(RIGHT(Q177)),"1-0",IF(VALUE(LEFT(Q177))&lt;VALUE(RIGHT(Q177)),"0-1","0-0"))</f>
        <v>1-0</v>
      </c>
      <c r="K177" s="121"/>
      <c r="L177" s="85">
        <f t="shared" si="48"/>
        <v>1</v>
      </c>
      <c r="M177" s="77">
        <f t="shared" si="49"/>
        <v>0.1</v>
      </c>
      <c r="N177" s="77">
        <f t="shared" si="50"/>
        <v>1</v>
      </c>
      <c r="O177" s="77">
        <f t="shared" si="51"/>
        <v>1</v>
      </c>
      <c r="P177" s="77">
        <f t="shared" si="52"/>
        <v>0.01</v>
      </c>
      <c r="Q177" s="86" t="str">
        <f t="shared" si="53"/>
        <v>3-1</v>
      </c>
      <c r="R177" s="79" t="str">
        <f t="shared" si="54"/>
        <v>1-0</v>
      </c>
      <c r="S177" s="60"/>
      <c r="T177" s="60"/>
    </row>
    <row r="178" spans="1:20" ht="15">
      <c r="A178" s="80" t="s">
        <v>31</v>
      </c>
      <c r="B178" s="81" t="str">
        <f>+G166</f>
        <v>I. Härmälä</v>
      </c>
      <c r="C178" s="82" t="s">
        <v>8</v>
      </c>
      <c r="D178" s="83" t="str">
        <f>+G170</f>
        <v>Lehtonen</v>
      </c>
      <c r="E178" s="84" t="s">
        <v>162</v>
      </c>
      <c r="F178" s="84" t="s">
        <v>182</v>
      </c>
      <c r="G178" s="84" t="s">
        <v>183</v>
      </c>
      <c r="H178" s="84" t="s">
        <v>186</v>
      </c>
      <c r="I178" s="84"/>
      <c r="J178" s="127" t="str">
        <f t="shared" si="55"/>
        <v>1-0</v>
      </c>
      <c r="K178" s="128"/>
      <c r="L178" s="85">
        <f t="shared" si="48"/>
        <v>1</v>
      </c>
      <c r="M178" s="77">
        <f t="shared" si="49"/>
        <v>1</v>
      </c>
      <c r="N178" s="77">
        <f t="shared" si="50"/>
        <v>0.1</v>
      </c>
      <c r="O178" s="77">
        <f t="shared" si="51"/>
        <v>1</v>
      </c>
      <c r="P178" s="77">
        <f t="shared" si="52"/>
        <v>0.01</v>
      </c>
      <c r="Q178" s="86" t="str">
        <f t="shared" si="53"/>
        <v>3-1</v>
      </c>
      <c r="R178" s="79" t="str">
        <f t="shared" si="54"/>
        <v>1-0</v>
      </c>
      <c r="S178" s="60"/>
      <c r="T178" s="60"/>
    </row>
    <row r="179" spans="1:20" ht="15">
      <c r="A179" s="102" t="s">
        <v>32</v>
      </c>
      <c r="B179" s="103" t="str">
        <f>+G165</f>
        <v>M. Nyyssönen</v>
      </c>
      <c r="C179" s="104" t="s">
        <v>8</v>
      </c>
      <c r="D179" s="105" t="str">
        <f>+G172</f>
        <v>Kuivalainen</v>
      </c>
      <c r="E179" s="106" t="s">
        <v>204</v>
      </c>
      <c r="F179" s="106" t="s">
        <v>159</v>
      </c>
      <c r="G179" s="106" t="s">
        <v>162</v>
      </c>
      <c r="H179" s="106"/>
      <c r="I179" s="106"/>
      <c r="J179" s="120" t="str">
        <f t="shared" si="55"/>
        <v>1-0</v>
      </c>
      <c r="K179" s="121"/>
      <c r="L179" s="85">
        <f t="shared" si="48"/>
        <v>1</v>
      </c>
      <c r="M179" s="77">
        <f t="shared" si="49"/>
        <v>1</v>
      </c>
      <c r="N179" s="77">
        <f t="shared" si="50"/>
        <v>1</v>
      </c>
      <c r="O179" s="77">
        <f t="shared" si="51"/>
        <v>0.01</v>
      </c>
      <c r="P179" s="77">
        <f t="shared" si="52"/>
        <v>0.01</v>
      </c>
      <c r="Q179" s="86" t="str">
        <f t="shared" si="53"/>
        <v>3-0</v>
      </c>
      <c r="R179" s="79" t="str">
        <f t="shared" si="54"/>
        <v>1-0</v>
      </c>
      <c r="S179" s="60"/>
      <c r="T179" s="60"/>
    </row>
    <row r="180" spans="1:20" ht="15">
      <c r="A180" s="80" t="s">
        <v>33</v>
      </c>
      <c r="B180" s="81" t="str">
        <f>+G167</f>
        <v>M. Kantola</v>
      </c>
      <c r="C180" s="82" t="s">
        <v>8</v>
      </c>
      <c r="D180" s="83" t="str">
        <f>+G171</f>
        <v>Korpela</v>
      </c>
      <c r="E180" s="84" t="s">
        <v>182</v>
      </c>
      <c r="F180" s="84" t="s">
        <v>157</v>
      </c>
      <c r="G180" s="84" t="s">
        <v>157</v>
      </c>
      <c r="H180" s="84"/>
      <c r="I180" s="84"/>
      <c r="J180" s="127" t="str">
        <f t="shared" si="55"/>
        <v>1-0</v>
      </c>
      <c r="K180" s="128"/>
      <c r="L180" s="85">
        <f t="shared" si="48"/>
        <v>1</v>
      </c>
      <c r="M180" s="77">
        <f t="shared" si="49"/>
        <v>1</v>
      </c>
      <c r="N180" s="77">
        <f t="shared" si="50"/>
        <v>1</v>
      </c>
      <c r="O180" s="77">
        <f t="shared" si="51"/>
        <v>0.01</v>
      </c>
      <c r="P180" s="77">
        <f t="shared" si="52"/>
        <v>0.01</v>
      </c>
      <c r="Q180" s="86" t="str">
        <f t="shared" si="53"/>
        <v>3-0</v>
      </c>
      <c r="R180" s="79" t="str">
        <f t="shared" si="54"/>
        <v>1-0</v>
      </c>
      <c r="S180" s="60"/>
      <c r="T180" s="60"/>
    </row>
    <row r="181" spans="1:20" ht="15">
      <c r="A181" s="102" t="s">
        <v>34</v>
      </c>
      <c r="B181" s="107"/>
      <c r="C181" s="108" t="s">
        <v>8</v>
      </c>
      <c r="D181" s="109"/>
      <c r="E181" s="106"/>
      <c r="F181" s="106"/>
      <c r="G181" s="106"/>
      <c r="H181" s="106"/>
      <c r="I181" s="106"/>
      <c r="J181" s="120" t="str">
        <f t="shared" si="55"/>
        <v>0-0</v>
      </c>
      <c r="K181" s="121"/>
      <c r="L181" s="85">
        <f t="shared" si="48"/>
        <v>0</v>
      </c>
      <c r="M181" s="77">
        <f t="shared" si="49"/>
        <v>0</v>
      </c>
      <c r="N181" s="77">
        <f t="shared" si="50"/>
        <v>0</v>
      </c>
      <c r="O181" s="77">
        <f t="shared" si="51"/>
        <v>0.01</v>
      </c>
      <c r="P181" s="77">
        <f t="shared" si="52"/>
        <v>0.01</v>
      </c>
      <c r="Q181" s="86" t="str">
        <f t="shared" si="53"/>
        <v>0-0</v>
      </c>
      <c r="R181" s="79" t="str">
        <f t="shared" si="54"/>
        <v>0-0</v>
      </c>
      <c r="S181" s="60"/>
      <c r="T181" s="60"/>
    </row>
    <row r="182" spans="1:20" ht="15">
      <c r="A182" s="80" t="s">
        <v>35</v>
      </c>
      <c r="B182" s="81" t="str">
        <f>+G166</f>
        <v>I. Härmälä</v>
      </c>
      <c r="C182" s="82" t="s">
        <v>8</v>
      </c>
      <c r="D182" s="83" t="str">
        <f>+G172</f>
        <v>Kuivalainen</v>
      </c>
      <c r="E182" s="84"/>
      <c r="F182" s="84"/>
      <c r="G182" s="84"/>
      <c r="H182" s="84"/>
      <c r="I182" s="84"/>
      <c r="J182" s="127" t="str">
        <f t="shared" si="55"/>
        <v>0-0</v>
      </c>
      <c r="K182" s="128"/>
      <c r="L182" s="85">
        <f t="shared" si="48"/>
        <v>0</v>
      </c>
      <c r="M182" s="77">
        <f t="shared" si="49"/>
        <v>0</v>
      </c>
      <c r="N182" s="77">
        <f t="shared" si="50"/>
        <v>0</v>
      </c>
      <c r="O182" s="77">
        <f t="shared" si="51"/>
        <v>0.01</v>
      </c>
      <c r="P182" s="77">
        <f t="shared" si="52"/>
        <v>0.01</v>
      </c>
      <c r="Q182" s="86" t="str">
        <f t="shared" si="53"/>
        <v>0-0</v>
      </c>
      <c r="R182" s="79" t="str">
        <f t="shared" si="54"/>
        <v>0-0</v>
      </c>
      <c r="S182" s="60"/>
      <c r="T182" s="60"/>
    </row>
    <row r="183" spans="1:20" ht="15">
      <c r="A183" s="102" t="s">
        <v>36</v>
      </c>
      <c r="B183" s="103" t="str">
        <f>+G167</f>
        <v>M. Kantola</v>
      </c>
      <c r="C183" s="104" t="s">
        <v>8</v>
      </c>
      <c r="D183" s="105" t="str">
        <f>+G170</f>
        <v>Lehtonen</v>
      </c>
      <c r="E183" s="106"/>
      <c r="F183" s="106"/>
      <c r="G183" s="106"/>
      <c r="H183" s="106"/>
      <c r="I183" s="106"/>
      <c r="J183" s="120" t="str">
        <f t="shared" si="55"/>
        <v>0-0</v>
      </c>
      <c r="K183" s="121"/>
      <c r="L183" s="85">
        <f t="shared" si="48"/>
        <v>0</v>
      </c>
      <c r="M183" s="77">
        <f t="shared" si="49"/>
        <v>0</v>
      </c>
      <c r="N183" s="77">
        <f t="shared" si="50"/>
        <v>0</v>
      </c>
      <c r="O183" s="77">
        <f t="shared" si="51"/>
        <v>0.01</v>
      </c>
      <c r="P183" s="77">
        <f t="shared" si="52"/>
        <v>0.01</v>
      </c>
      <c r="Q183" s="86" t="str">
        <f t="shared" si="53"/>
        <v>0-0</v>
      </c>
      <c r="R183" s="79" t="str">
        <f t="shared" si="54"/>
        <v>0-0</v>
      </c>
      <c r="S183" s="60"/>
      <c r="T183" s="60"/>
    </row>
    <row r="184" spans="1:20" ht="15.75" thickBot="1">
      <c r="A184" s="87" t="s">
        <v>37</v>
      </c>
      <c r="B184" s="88" t="str">
        <f>+G165</f>
        <v>M. Nyyssönen</v>
      </c>
      <c r="C184" s="89" t="s">
        <v>8</v>
      </c>
      <c r="D184" s="90" t="str">
        <f>+G171</f>
        <v>Korpela</v>
      </c>
      <c r="E184" s="91"/>
      <c r="F184" s="91"/>
      <c r="G184" s="91"/>
      <c r="H184" s="91"/>
      <c r="I184" s="91"/>
      <c r="J184" s="122" t="str">
        <f t="shared" si="55"/>
        <v>0-0</v>
      </c>
      <c r="K184" s="123"/>
      <c r="L184" s="85">
        <f t="shared" si="48"/>
        <v>0</v>
      </c>
      <c r="M184" s="77">
        <f t="shared" si="49"/>
        <v>0</v>
      </c>
      <c r="N184" s="77">
        <f t="shared" si="50"/>
        <v>0</v>
      </c>
      <c r="O184" s="77">
        <f t="shared" si="51"/>
        <v>0.01</v>
      </c>
      <c r="P184" s="77">
        <f t="shared" si="52"/>
        <v>0.01</v>
      </c>
      <c r="Q184" s="86" t="str">
        <f t="shared" si="53"/>
        <v>0-0</v>
      </c>
      <c r="R184" s="79" t="str">
        <f t="shared" si="54"/>
        <v>0-0</v>
      </c>
      <c r="S184" s="60"/>
      <c r="T184" s="60"/>
    </row>
    <row r="185" spans="4:20" ht="16.5" thickBot="1">
      <c r="D185" s="68"/>
      <c r="H185" s="55" t="s">
        <v>38</v>
      </c>
      <c r="J185" s="124" t="str">
        <f>+CONCATENATE(LEFT(J175)+LEFT(J176)+LEFT(J177)+LEFT(J178)+LEFT(J179)+LEFT(J180)+LEFT(J181)+LEFT(J182)+LEFT(J183)+LEFT(J184),"-",RIGHT(J175)+RIGHT(J176)+RIGHT(J177)+RIGHT(J178)+RIGHT(J179)+RIGHT(J180)+RIGHT(J181)+RIGHT(J182)+RIGHT(J183)+RIGHT(J184))</f>
        <v>5-1</v>
      </c>
      <c r="K185" s="125"/>
      <c r="L185" s="60"/>
      <c r="M185" s="60"/>
      <c r="N185" s="60"/>
      <c r="O185" s="60"/>
      <c r="P185" s="60"/>
      <c r="Q185" s="60"/>
      <c r="R185" s="92" t="str">
        <f>+CONCATENATE(LEFT(R175)+LEFT(R176)+LEFT(R177)+LEFT(R178)+LEFT(R179)+LEFT(R180)+LEFT(R181)+LEFT(R182)+LEFT(R183)+LEFT(R184),"-")</f>
        <v>5-</v>
      </c>
      <c r="S185" s="60"/>
      <c r="T185" s="60"/>
    </row>
    <row r="186" spans="4:20" ht="10.5" customHeight="1">
      <c r="D186" s="68"/>
      <c r="L186" s="60"/>
      <c r="M186" s="60"/>
      <c r="N186" s="60"/>
      <c r="O186" s="60"/>
      <c r="P186" s="60"/>
      <c r="Q186" s="60"/>
      <c r="R186" s="93"/>
      <c r="S186" s="60"/>
      <c r="T186" s="60"/>
    </row>
    <row r="187" spans="1:11" ht="15">
      <c r="A187" s="56" t="s">
        <v>39</v>
      </c>
      <c r="B187" s="56"/>
      <c r="C187" s="56"/>
      <c r="D187" s="56" t="s">
        <v>40</v>
      </c>
      <c r="E187" s="56"/>
      <c r="F187" s="56"/>
      <c r="G187" s="56" t="s">
        <v>41</v>
      </c>
      <c r="H187" s="56"/>
      <c r="I187" s="56"/>
      <c r="J187" s="56"/>
      <c r="K187" s="56"/>
    </row>
    <row r="188" spans="1:11" ht="18" customHeight="1">
      <c r="A188" s="126"/>
      <c r="B188" s="126"/>
      <c r="C188" s="56"/>
      <c r="D188" s="126"/>
      <c r="E188" s="126"/>
      <c r="F188" s="56"/>
      <c r="G188" s="126"/>
      <c r="H188" s="126"/>
      <c r="I188" s="126"/>
      <c r="J188" s="126"/>
      <c r="K188" s="56"/>
    </row>
    <row r="190" spans="1:11" ht="18">
      <c r="A190" s="148" t="s">
        <v>10</v>
      </c>
      <c r="B190" s="115"/>
      <c r="C190" s="55"/>
      <c r="D190" s="56"/>
      <c r="E190" s="56"/>
      <c r="F190" s="56"/>
      <c r="G190" s="56"/>
      <c r="H190" s="56"/>
      <c r="I190" s="56"/>
      <c r="J190" s="56"/>
      <c r="K190" s="56"/>
    </row>
    <row r="191" spans="5:11" ht="15">
      <c r="E191" s="56"/>
      <c r="F191" s="58" t="s">
        <v>11</v>
      </c>
      <c r="G191" s="56"/>
      <c r="I191" s="56"/>
      <c r="J191" s="59" t="s">
        <v>12</v>
      </c>
      <c r="K191" s="59" t="s">
        <v>13</v>
      </c>
    </row>
    <row r="192" spans="1:13" ht="15">
      <c r="A192" s="126" t="s">
        <v>14</v>
      </c>
      <c r="B192" s="149"/>
      <c r="C192" s="150">
        <f ca="1">TODAY()</f>
        <v>39033</v>
      </c>
      <c r="D192" s="151"/>
      <c r="E192" s="56"/>
      <c r="F192" s="94" t="s">
        <v>15</v>
      </c>
      <c r="G192" s="131" t="s">
        <v>224</v>
      </c>
      <c r="H192" s="132"/>
      <c r="I192" s="133"/>
      <c r="J192" s="95">
        <f>IF(VALUE(LEFT(J202))=1,1,0)+IF(VALUE(LEFT(J206))=1,1,0)+IF(VALUE(LEFT(J211))=1,1,0)</f>
        <v>1</v>
      </c>
      <c r="K192" s="95">
        <f>IF(VALUE(RIGHT(J202))=1,1,0)+IF(VALUE(RIGHT(J206))=1,1,0)+IF(VALUE(RIGHT(J211))=1,1,0)</f>
        <v>2</v>
      </c>
      <c r="M192" s="60"/>
    </row>
    <row r="193" spans="3:11" ht="15">
      <c r="C193" s="56"/>
      <c r="D193" s="56"/>
      <c r="E193" s="56"/>
      <c r="F193" s="61" t="s">
        <v>16</v>
      </c>
      <c r="G193" s="134" t="s">
        <v>225</v>
      </c>
      <c r="H193" s="135"/>
      <c r="I193" s="136"/>
      <c r="J193" s="62">
        <f>IF(VALUE(LEFT(J203))=1,1,0)+IF(VALUE(LEFT(J205))=1,1,0)+IF(VALUE(LEFT(J209))=1,1,0)</f>
        <v>2</v>
      </c>
      <c r="K193" s="62">
        <f>IF(VALUE(RIGHT(J203))=1,1,0)+IF(VALUE(RIGHT(J205))=1,1,0)+IF(VALUE(RIGHT(J209))=1,1,0)</f>
        <v>1</v>
      </c>
    </row>
    <row r="194" spans="1:11" ht="15">
      <c r="A194" s="126" t="s">
        <v>17</v>
      </c>
      <c r="B194" s="126"/>
      <c r="C194" s="146" t="s">
        <v>47</v>
      </c>
      <c r="D194" s="147"/>
      <c r="E194" s="115"/>
      <c r="F194" s="96" t="s">
        <v>18</v>
      </c>
      <c r="G194" s="137" t="s">
        <v>226</v>
      </c>
      <c r="H194" s="138"/>
      <c r="I194" s="139"/>
      <c r="J194" s="95">
        <f>IF(VALUE(LEFT(J204))=1,1,0)+IF(VALUE(LEFT(J207))=1,1,0)+IF(VALUE(LEFT(J210))=1,1,0)</f>
        <v>2</v>
      </c>
      <c r="K194" s="95">
        <f>IF(VALUE(RIGHT(J204))=1,1,0)+IF(VALUE(RIGHT(J207))=1,1,0)+IF(VALUE(RIGHT(J210))=1,1,0)</f>
        <v>1</v>
      </c>
    </row>
    <row r="195" spans="3:11" ht="15">
      <c r="C195" s="63"/>
      <c r="D195" s="63"/>
      <c r="F195" s="56"/>
      <c r="G195" s="56"/>
      <c r="I195" s="56"/>
      <c r="J195" s="64"/>
      <c r="K195" s="64"/>
    </row>
    <row r="196" spans="1:11" ht="15.75">
      <c r="A196" s="142" t="s">
        <v>11</v>
      </c>
      <c r="B196" s="115"/>
      <c r="C196" s="65" t="s">
        <v>8</v>
      </c>
      <c r="D196" s="55" t="s">
        <v>19</v>
      </c>
      <c r="F196" s="66" t="s">
        <v>19</v>
      </c>
      <c r="G196" s="56"/>
      <c r="I196" s="56"/>
      <c r="J196" s="67" t="s">
        <v>12</v>
      </c>
      <c r="K196" s="67" t="s">
        <v>13</v>
      </c>
    </row>
    <row r="197" spans="1:11" ht="15">
      <c r="A197" s="142" t="s">
        <v>223</v>
      </c>
      <c r="B197" s="143"/>
      <c r="C197" s="145" t="s">
        <v>8</v>
      </c>
      <c r="D197" s="142" t="s">
        <v>73</v>
      </c>
      <c r="E197" s="56"/>
      <c r="F197" s="94" t="s">
        <v>20</v>
      </c>
      <c r="G197" s="131" t="s">
        <v>113</v>
      </c>
      <c r="H197" s="132"/>
      <c r="I197" s="133"/>
      <c r="J197" s="95">
        <f>IF(VALUE(RIGHT(J202))=1,1,0)+IF(VALUE(RIGHT(J205))=1,1,0)+IF(VALUE(RIGHT(J210))=1,1,0)</f>
        <v>1</v>
      </c>
      <c r="K197" s="95">
        <f>IF(VALUE(LEFT(J202))=1,1,0)+IF(VALUE(LEFT(J205))=1,1,0)+IF(VALUE(LEFT(J210))=1,1,0)</f>
        <v>2</v>
      </c>
    </row>
    <row r="198" spans="1:11" ht="15">
      <c r="A198" s="144"/>
      <c r="B198" s="144"/>
      <c r="C198" s="115"/>
      <c r="D198" s="144"/>
      <c r="E198" s="56"/>
      <c r="F198" s="61" t="s">
        <v>21</v>
      </c>
      <c r="G198" s="134" t="s">
        <v>227</v>
      </c>
      <c r="H198" s="135"/>
      <c r="I198" s="136"/>
      <c r="J198" s="62">
        <f>IF(VALUE(RIGHT(J203))=1,1,0)+IF(VALUE(RIGHT(J207))=1,1,0)+IF(VALUE(RIGHT(J211))=1,1,0)</f>
        <v>0</v>
      </c>
      <c r="K198" s="62">
        <f>IF(VALUE(LEFT(J203))=1,1,0)+IF(VALUE(LEFT(J207))=1,1,0)+IF(VALUE(LEFT(J211))=1,1,0)</f>
        <v>3</v>
      </c>
    </row>
    <row r="199" spans="2:19" ht="15">
      <c r="B199" s="56"/>
      <c r="C199" s="56"/>
      <c r="D199" s="56"/>
      <c r="E199" s="56"/>
      <c r="F199" s="96" t="s">
        <v>22</v>
      </c>
      <c r="G199" s="137" t="s">
        <v>228</v>
      </c>
      <c r="H199" s="138"/>
      <c r="I199" s="139"/>
      <c r="J199" s="95">
        <f>IF(VALUE(RIGHT(J204))=1,1,0)+IF(VALUE(RIGHT(J206))=1,1,0)+IF(VALUE(RIGHT(J209))=1,1,0)</f>
        <v>3</v>
      </c>
      <c r="K199" s="95">
        <f>IF(VALUE(LEFT(J204))=1,1,0)+IF(VALUE(LEFT(J206))=1,1,0)+IF(VALUE(LEFT(J209))=1,1,0)</f>
        <v>0</v>
      </c>
      <c r="Q199" s="60"/>
      <c r="R199" s="60"/>
      <c r="S199" s="60"/>
    </row>
    <row r="200" spans="2:20" ht="16.5" thickBot="1">
      <c r="B200" s="55"/>
      <c r="C200" s="55"/>
      <c r="D200" s="55"/>
      <c r="E200" s="55"/>
      <c r="F200" s="56"/>
      <c r="G200" s="56"/>
      <c r="H200" s="56"/>
      <c r="I200" s="56"/>
      <c r="J200" s="56"/>
      <c r="K200" s="56"/>
      <c r="M200" s="68"/>
      <c r="N200" s="68"/>
      <c r="O200" s="60"/>
      <c r="Q200" s="60"/>
      <c r="R200" s="60"/>
      <c r="S200" s="60"/>
      <c r="T200" s="60"/>
    </row>
    <row r="201" spans="2:20" ht="15.75" thickBot="1">
      <c r="B201" s="56"/>
      <c r="C201" s="56"/>
      <c r="D201" s="56"/>
      <c r="E201" s="69" t="s">
        <v>23</v>
      </c>
      <c r="F201" s="70" t="s">
        <v>24</v>
      </c>
      <c r="G201" s="70" t="s">
        <v>25</v>
      </c>
      <c r="H201" s="70" t="s">
        <v>26</v>
      </c>
      <c r="I201" s="70" t="s">
        <v>27</v>
      </c>
      <c r="J201" s="140" t="s">
        <v>9</v>
      </c>
      <c r="K201" s="141"/>
      <c r="L201" s="71"/>
      <c r="M201" s="72"/>
      <c r="N201" s="72"/>
      <c r="O201" s="73"/>
      <c r="P201" s="71"/>
      <c r="Q201" s="73"/>
      <c r="R201" s="74" t="s">
        <v>9</v>
      </c>
      <c r="S201" s="60"/>
      <c r="T201" s="60"/>
    </row>
    <row r="202" spans="1:20" ht="15">
      <c r="A202" s="97" t="s">
        <v>28</v>
      </c>
      <c r="B202" s="98" t="str">
        <f>+G192</f>
        <v>A. Koivisto</v>
      </c>
      <c r="C202" s="99" t="s">
        <v>8</v>
      </c>
      <c r="D202" s="100" t="str">
        <f>+G197</f>
        <v>Tero Tamminen</v>
      </c>
      <c r="E202" s="101" t="s">
        <v>229</v>
      </c>
      <c r="F202" s="101" t="s">
        <v>185</v>
      </c>
      <c r="G202" s="101" t="s">
        <v>195</v>
      </c>
      <c r="H202" s="101"/>
      <c r="I202" s="101"/>
      <c r="J202" s="129" t="str">
        <f>+IF(VALUE(LEFT(Q202))&gt;VALUE(RIGHT(Q202)),"1-0",IF(VALUE(LEFT(Q202))&lt;VALUE(RIGHT(Q202)),"0-1","0-0"))</f>
        <v>0-1</v>
      </c>
      <c r="K202" s="130"/>
      <c r="L202" s="75">
        <f aca="true" t="shared" si="56" ref="L202:L211">IF(ISTEXT(E202),IF(VALUE(SUBSTITUTE(LEFT(E202,2),"-",",0"))&gt;VALUE(SUBSTITUTE(RIGHT(E202,2),"-","")),1,0.1),0)</f>
        <v>0.1</v>
      </c>
      <c r="M202" s="76">
        <f aca="true" t="shared" si="57" ref="M202:M211">IF(ISTEXT(F202),IF(VALUE(SUBSTITUTE(LEFT(F202,2),"-",",0"))&gt;VALUE(SUBSTITUTE(RIGHT(F202,2),"-","")),1,0.1),0)</f>
        <v>0.1</v>
      </c>
      <c r="N202" s="76">
        <f aca="true" t="shared" si="58" ref="N202:N211">IF(ISTEXT(G202),IF(VALUE(SUBSTITUTE(LEFT(G202,2),"-",",0"))&gt;VALUE(SUBSTITUTE(RIGHT(G202,2),"-","")),1,0.1),0)</f>
        <v>0.1</v>
      </c>
      <c r="O202" s="77">
        <f aca="true" t="shared" si="59" ref="O202:O211">IF(ISTEXT(H202),IF(VALUE(SUBSTITUTE(LEFT(H202,2),"-",",0"))&gt;VALUE(SUBSTITUTE(RIGHT(H202,2),"-","")),1,0.1),0.01)</f>
        <v>0.01</v>
      </c>
      <c r="P202" s="77">
        <f aca="true" t="shared" si="60" ref="P202:P211">IF(ISTEXT(I202),IF(VALUE(SUBSTITUTE(LEFT(I202,2),"-",",0"))&gt;VALUE(SUBSTITUTE(RIGHT(I202,2),"-","")),1,0.1),0.01)</f>
        <v>0.01</v>
      </c>
      <c r="Q202" s="78" t="str">
        <f aca="true" t="shared" si="61" ref="Q202:Q211">LEFT(REPLACE(SUM(L202:P202),2,1,"-"),3)</f>
        <v>0-3</v>
      </c>
      <c r="R202" s="79" t="str">
        <f aca="true" t="shared" si="62" ref="R202:R211">+IF(VALUE(LEFT(Q202))&gt;VALUE(RIGHT(Q202)),"1-0",IF(VALUE(LEFT(Q202))&lt;VALUE(RIGHT(Q202)),"0-1","0-0"))</f>
        <v>0-1</v>
      </c>
      <c r="S202" s="60"/>
      <c r="T202" s="60"/>
    </row>
    <row r="203" spans="1:20" ht="15">
      <c r="A203" s="80" t="s">
        <v>29</v>
      </c>
      <c r="B203" s="81" t="str">
        <f>+G193</f>
        <v>P. Grefberg</v>
      </c>
      <c r="C203" s="82" t="s">
        <v>8</v>
      </c>
      <c r="D203" s="83" t="str">
        <f>+G198</f>
        <v>J. Muinonen</v>
      </c>
      <c r="E203" s="84" t="s">
        <v>164</v>
      </c>
      <c r="F203" s="84" t="s">
        <v>159</v>
      </c>
      <c r="G203" s="84" t="s">
        <v>183</v>
      </c>
      <c r="H203" s="84" t="s">
        <v>182</v>
      </c>
      <c r="I203" s="84"/>
      <c r="J203" s="127" t="str">
        <f>+IF(VALUE(LEFT(Q203))&gt;VALUE(RIGHT(Q203)),"1-0",IF(VALUE(LEFT(Q203))&lt;VALUE(RIGHT(Q203)),"0-1","0-0"))</f>
        <v>1-0</v>
      </c>
      <c r="K203" s="128"/>
      <c r="L203" s="85">
        <f t="shared" si="56"/>
        <v>1</v>
      </c>
      <c r="M203" s="77">
        <f t="shared" si="57"/>
        <v>1</v>
      </c>
      <c r="N203" s="77">
        <f t="shared" si="58"/>
        <v>0.1</v>
      </c>
      <c r="O203" s="77">
        <f t="shared" si="59"/>
        <v>1</v>
      </c>
      <c r="P203" s="77">
        <f t="shared" si="60"/>
        <v>0.01</v>
      </c>
      <c r="Q203" s="86" t="str">
        <f t="shared" si="61"/>
        <v>3-1</v>
      </c>
      <c r="R203" s="79" t="str">
        <f t="shared" si="62"/>
        <v>1-0</v>
      </c>
      <c r="S203" s="60"/>
      <c r="T203" s="60"/>
    </row>
    <row r="204" spans="1:20" ht="15">
      <c r="A204" s="102" t="s">
        <v>30</v>
      </c>
      <c r="B204" s="103" t="str">
        <f>+G194</f>
        <v>Y. Zhuo Ping</v>
      </c>
      <c r="C204" s="104" t="s">
        <v>8</v>
      </c>
      <c r="D204" s="105" t="str">
        <f>+G199</f>
        <v>Timo Tamminen</v>
      </c>
      <c r="E204" s="106" t="s">
        <v>164</v>
      </c>
      <c r="F204" s="106" t="s">
        <v>195</v>
      </c>
      <c r="G204" s="106" t="s">
        <v>205</v>
      </c>
      <c r="H204" s="106" t="s">
        <v>195</v>
      </c>
      <c r="I204" s="106" t="s">
        <v>205</v>
      </c>
      <c r="J204" s="120" t="str">
        <f aca="true" t="shared" si="63" ref="J204:J211">+IF(VALUE(LEFT(Q204))&gt;VALUE(RIGHT(Q204)),"1-0",IF(VALUE(LEFT(Q204))&lt;VALUE(RIGHT(Q204)),"0-1","0-0"))</f>
        <v>0-1</v>
      </c>
      <c r="K204" s="121"/>
      <c r="L204" s="85">
        <f t="shared" si="56"/>
        <v>1</v>
      </c>
      <c r="M204" s="77">
        <f t="shared" si="57"/>
        <v>0.1</v>
      </c>
      <c r="N204" s="77">
        <f t="shared" si="58"/>
        <v>0.1</v>
      </c>
      <c r="O204" s="77">
        <f t="shared" si="59"/>
        <v>0.1</v>
      </c>
      <c r="P204" s="77">
        <f t="shared" si="60"/>
        <v>0.1</v>
      </c>
      <c r="Q204" s="86" t="str">
        <f t="shared" si="61"/>
        <v>1-4</v>
      </c>
      <c r="R204" s="79" t="str">
        <f t="shared" si="62"/>
        <v>0-1</v>
      </c>
      <c r="S204" s="60"/>
      <c r="T204" s="60"/>
    </row>
    <row r="205" spans="1:20" ht="15">
      <c r="A205" s="80" t="s">
        <v>31</v>
      </c>
      <c r="B205" s="81" t="str">
        <f>+G193</f>
        <v>P. Grefberg</v>
      </c>
      <c r="C205" s="82" t="s">
        <v>8</v>
      </c>
      <c r="D205" s="83" t="str">
        <f>+G197</f>
        <v>Tero Tamminen</v>
      </c>
      <c r="E205" s="84" t="s">
        <v>182</v>
      </c>
      <c r="F205" s="84" t="s">
        <v>186</v>
      </c>
      <c r="G205" s="84" t="s">
        <v>183</v>
      </c>
      <c r="H205" s="84" t="s">
        <v>182</v>
      </c>
      <c r="I205" s="84"/>
      <c r="J205" s="127" t="str">
        <f t="shared" si="63"/>
        <v>1-0</v>
      </c>
      <c r="K205" s="128"/>
      <c r="L205" s="85">
        <f t="shared" si="56"/>
        <v>1</v>
      </c>
      <c r="M205" s="77">
        <f t="shared" si="57"/>
        <v>1</v>
      </c>
      <c r="N205" s="77">
        <f t="shared" si="58"/>
        <v>0.1</v>
      </c>
      <c r="O205" s="77">
        <f t="shared" si="59"/>
        <v>1</v>
      </c>
      <c r="P205" s="77">
        <f t="shared" si="60"/>
        <v>0.01</v>
      </c>
      <c r="Q205" s="86" t="str">
        <f t="shared" si="61"/>
        <v>3-1</v>
      </c>
      <c r="R205" s="79" t="str">
        <f t="shared" si="62"/>
        <v>1-0</v>
      </c>
      <c r="S205" s="60"/>
      <c r="T205" s="60"/>
    </row>
    <row r="206" spans="1:20" ht="15">
      <c r="A206" s="102" t="s">
        <v>32</v>
      </c>
      <c r="B206" s="103" t="str">
        <f>+G192</f>
        <v>A. Koivisto</v>
      </c>
      <c r="C206" s="104" t="s">
        <v>8</v>
      </c>
      <c r="D206" s="105" t="str">
        <f>+G199</f>
        <v>Timo Tamminen</v>
      </c>
      <c r="E206" s="106" t="s">
        <v>165</v>
      </c>
      <c r="F206" s="106" t="s">
        <v>205</v>
      </c>
      <c r="G206" s="106" t="s">
        <v>230</v>
      </c>
      <c r="H206" s="106"/>
      <c r="I206" s="106"/>
      <c r="J206" s="120" t="str">
        <f t="shared" si="63"/>
        <v>0-1</v>
      </c>
      <c r="K206" s="121"/>
      <c r="L206" s="85">
        <f t="shared" si="56"/>
        <v>0.1</v>
      </c>
      <c r="M206" s="77">
        <f t="shared" si="57"/>
        <v>0.1</v>
      </c>
      <c r="N206" s="77">
        <f t="shared" si="58"/>
        <v>0.1</v>
      </c>
      <c r="O206" s="77">
        <f t="shared" si="59"/>
        <v>0.01</v>
      </c>
      <c r="P206" s="77">
        <f t="shared" si="60"/>
        <v>0.01</v>
      </c>
      <c r="Q206" s="86" t="str">
        <f t="shared" si="61"/>
        <v>0-3</v>
      </c>
      <c r="R206" s="79" t="str">
        <f t="shared" si="62"/>
        <v>0-1</v>
      </c>
      <c r="S206" s="60"/>
      <c r="T206" s="60"/>
    </row>
    <row r="207" spans="1:20" ht="15">
      <c r="A207" s="80" t="s">
        <v>33</v>
      </c>
      <c r="B207" s="81" t="str">
        <f>+G194</f>
        <v>Y. Zhuo Ping</v>
      </c>
      <c r="C207" s="82" t="s">
        <v>8</v>
      </c>
      <c r="D207" s="83" t="str">
        <f>+G198</f>
        <v>J. Muinonen</v>
      </c>
      <c r="E207" s="84" t="s">
        <v>205</v>
      </c>
      <c r="F207" s="84" t="s">
        <v>159</v>
      </c>
      <c r="G207" s="84" t="s">
        <v>182</v>
      </c>
      <c r="H207" s="84" t="s">
        <v>162</v>
      </c>
      <c r="I207" s="84"/>
      <c r="J207" s="127" t="str">
        <f t="shared" si="63"/>
        <v>1-0</v>
      </c>
      <c r="K207" s="128"/>
      <c r="L207" s="85">
        <f t="shared" si="56"/>
        <v>0.1</v>
      </c>
      <c r="M207" s="77">
        <f t="shared" si="57"/>
        <v>1</v>
      </c>
      <c r="N207" s="77">
        <f t="shared" si="58"/>
        <v>1</v>
      </c>
      <c r="O207" s="77">
        <f t="shared" si="59"/>
        <v>1</v>
      </c>
      <c r="P207" s="77">
        <f t="shared" si="60"/>
        <v>0.01</v>
      </c>
      <c r="Q207" s="86" t="str">
        <f t="shared" si="61"/>
        <v>3-1</v>
      </c>
      <c r="R207" s="79" t="str">
        <f t="shared" si="62"/>
        <v>1-0</v>
      </c>
      <c r="S207" s="60"/>
      <c r="T207" s="60"/>
    </row>
    <row r="208" spans="1:20" ht="15">
      <c r="A208" s="102" t="s">
        <v>34</v>
      </c>
      <c r="B208" s="107"/>
      <c r="C208" s="108" t="s">
        <v>8</v>
      </c>
      <c r="D208" s="109"/>
      <c r="E208" s="106"/>
      <c r="F208" s="106"/>
      <c r="G208" s="106"/>
      <c r="H208" s="106"/>
      <c r="I208" s="106"/>
      <c r="J208" s="120" t="str">
        <f t="shared" si="63"/>
        <v>0-0</v>
      </c>
      <c r="K208" s="121"/>
      <c r="L208" s="85">
        <f t="shared" si="56"/>
        <v>0</v>
      </c>
      <c r="M208" s="77">
        <f t="shared" si="57"/>
        <v>0</v>
      </c>
      <c r="N208" s="77">
        <f t="shared" si="58"/>
        <v>0</v>
      </c>
      <c r="O208" s="77">
        <f t="shared" si="59"/>
        <v>0.01</v>
      </c>
      <c r="P208" s="77">
        <f t="shared" si="60"/>
        <v>0.01</v>
      </c>
      <c r="Q208" s="86" t="str">
        <f t="shared" si="61"/>
        <v>0-0</v>
      </c>
      <c r="R208" s="79" t="str">
        <f t="shared" si="62"/>
        <v>0-0</v>
      </c>
      <c r="S208" s="60"/>
      <c r="T208" s="60"/>
    </row>
    <row r="209" spans="1:20" ht="15">
      <c r="A209" s="80" t="s">
        <v>35</v>
      </c>
      <c r="B209" s="81" t="str">
        <f>+G193</f>
        <v>P. Grefberg</v>
      </c>
      <c r="C209" s="82" t="s">
        <v>8</v>
      </c>
      <c r="D209" s="83" t="str">
        <f>+G199</f>
        <v>Timo Tamminen</v>
      </c>
      <c r="E209" s="84" t="s">
        <v>163</v>
      </c>
      <c r="F209" s="84" t="s">
        <v>194</v>
      </c>
      <c r="G209" s="84" t="s">
        <v>165</v>
      </c>
      <c r="H209" s="84"/>
      <c r="I209" s="84"/>
      <c r="J209" s="127" t="str">
        <f t="shared" si="63"/>
        <v>0-1</v>
      </c>
      <c r="K209" s="128"/>
      <c r="L209" s="85">
        <f t="shared" si="56"/>
        <v>0.1</v>
      </c>
      <c r="M209" s="77">
        <f t="shared" si="57"/>
        <v>0.1</v>
      </c>
      <c r="N209" s="77">
        <f t="shared" si="58"/>
        <v>0.1</v>
      </c>
      <c r="O209" s="77">
        <f t="shared" si="59"/>
        <v>0.01</v>
      </c>
      <c r="P209" s="77">
        <f t="shared" si="60"/>
        <v>0.01</v>
      </c>
      <c r="Q209" s="86" t="str">
        <f t="shared" si="61"/>
        <v>0-3</v>
      </c>
      <c r="R209" s="79" t="str">
        <f t="shared" si="62"/>
        <v>0-1</v>
      </c>
      <c r="S209" s="60"/>
      <c r="T209" s="60"/>
    </row>
    <row r="210" spans="1:20" ht="15">
      <c r="A210" s="102" t="s">
        <v>36</v>
      </c>
      <c r="B210" s="103" t="str">
        <f>+G194</f>
        <v>Y. Zhuo Ping</v>
      </c>
      <c r="C210" s="104" t="s">
        <v>8</v>
      </c>
      <c r="D210" s="105" t="str">
        <f>+G197</f>
        <v>Tero Tamminen</v>
      </c>
      <c r="E210" s="106" t="s">
        <v>182</v>
      </c>
      <c r="F210" s="106" t="s">
        <v>184</v>
      </c>
      <c r="G210" s="106" t="s">
        <v>231</v>
      </c>
      <c r="H210" s="106" t="s">
        <v>205</v>
      </c>
      <c r="I210" s="106" t="s">
        <v>186</v>
      </c>
      <c r="J210" s="120" t="str">
        <f t="shared" si="63"/>
        <v>1-0</v>
      </c>
      <c r="K210" s="121"/>
      <c r="L210" s="85">
        <f t="shared" si="56"/>
        <v>1</v>
      </c>
      <c r="M210" s="77">
        <f t="shared" si="57"/>
        <v>0.1</v>
      </c>
      <c r="N210" s="77">
        <f t="shared" si="58"/>
        <v>1</v>
      </c>
      <c r="O210" s="77">
        <f t="shared" si="59"/>
        <v>0.1</v>
      </c>
      <c r="P210" s="77">
        <f t="shared" si="60"/>
        <v>1</v>
      </c>
      <c r="Q210" s="86" t="str">
        <f t="shared" si="61"/>
        <v>3-2</v>
      </c>
      <c r="R210" s="79" t="str">
        <f t="shared" si="62"/>
        <v>1-0</v>
      </c>
      <c r="S210" s="60"/>
      <c r="T210" s="60"/>
    </row>
    <row r="211" spans="1:20" ht="15.75" thickBot="1">
      <c r="A211" s="87" t="s">
        <v>37</v>
      </c>
      <c r="B211" s="88" t="str">
        <f>+G192</f>
        <v>A. Koivisto</v>
      </c>
      <c r="C211" s="89" t="s">
        <v>8</v>
      </c>
      <c r="D211" s="90" t="str">
        <f>+G198</f>
        <v>J. Muinonen</v>
      </c>
      <c r="E211" s="91" t="s">
        <v>194</v>
      </c>
      <c r="F211" s="91" t="s">
        <v>232</v>
      </c>
      <c r="G211" s="91" t="s">
        <v>195</v>
      </c>
      <c r="H211" s="91" t="s">
        <v>157</v>
      </c>
      <c r="I211" s="91" t="s">
        <v>164</v>
      </c>
      <c r="J211" s="122" t="str">
        <f t="shared" si="63"/>
        <v>1-0</v>
      </c>
      <c r="K211" s="123"/>
      <c r="L211" s="85">
        <f t="shared" si="56"/>
        <v>0.1</v>
      </c>
      <c r="M211" s="77">
        <f t="shared" si="57"/>
        <v>1</v>
      </c>
      <c r="N211" s="77">
        <f t="shared" si="58"/>
        <v>0.1</v>
      </c>
      <c r="O211" s="77">
        <f t="shared" si="59"/>
        <v>1</v>
      </c>
      <c r="P211" s="77">
        <f t="shared" si="60"/>
        <v>1</v>
      </c>
      <c r="Q211" s="86" t="str">
        <f t="shared" si="61"/>
        <v>3-2</v>
      </c>
      <c r="R211" s="79" t="str">
        <f t="shared" si="62"/>
        <v>1-0</v>
      </c>
      <c r="S211" s="60"/>
      <c r="T211" s="60"/>
    </row>
    <row r="212" spans="4:20" ht="16.5" thickBot="1">
      <c r="D212" s="68"/>
      <c r="H212" s="55" t="s">
        <v>38</v>
      </c>
      <c r="J212" s="124" t="str">
        <f>+CONCATENATE(LEFT(J202)+LEFT(J203)+LEFT(J204)+LEFT(J205)+LEFT(J206)+LEFT(J207)+LEFT(J208)+LEFT(J209)+LEFT(J210)+LEFT(J211),"-",RIGHT(J202)+RIGHT(J203)+RIGHT(J204)+RIGHT(J205)+RIGHT(J206)+RIGHT(J207)+RIGHT(J208)+RIGHT(J209)+RIGHT(J210)+RIGHT(J211))</f>
        <v>5-4</v>
      </c>
      <c r="K212" s="125"/>
      <c r="L212" s="60"/>
      <c r="M212" s="60"/>
      <c r="N212" s="60"/>
      <c r="O212" s="60"/>
      <c r="P212" s="60"/>
      <c r="Q212" s="60"/>
      <c r="R212" s="92" t="str">
        <f>+CONCATENATE(LEFT(R202)+LEFT(R203)+LEFT(R204)+LEFT(R205)+LEFT(R206)+LEFT(R207)+LEFT(R208)+LEFT(R209)+LEFT(R210)+LEFT(R211),"-")</f>
        <v>5-</v>
      </c>
      <c r="S212" s="60"/>
      <c r="T212" s="60"/>
    </row>
    <row r="213" spans="4:20" ht="10.5" customHeight="1">
      <c r="D213" s="68"/>
      <c r="L213" s="60"/>
      <c r="M213" s="60"/>
      <c r="N213" s="60"/>
      <c r="O213" s="60"/>
      <c r="P213" s="60"/>
      <c r="Q213" s="60"/>
      <c r="R213" s="93"/>
      <c r="S213" s="60"/>
      <c r="T213" s="60"/>
    </row>
    <row r="214" spans="1:11" ht="15">
      <c r="A214" s="56" t="s">
        <v>39</v>
      </c>
      <c r="B214" s="56"/>
      <c r="C214" s="56"/>
      <c r="D214" s="56" t="s">
        <v>40</v>
      </c>
      <c r="E214" s="56"/>
      <c r="F214" s="56"/>
      <c r="G214" s="56" t="s">
        <v>41</v>
      </c>
      <c r="H214" s="56"/>
      <c r="I214" s="56"/>
      <c r="J214" s="56"/>
      <c r="K214" s="56"/>
    </row>
    <row r="215" spans="1:11" ht="18" customHeight="1">
      <c r="A215" s="126"/>
      <c r="B215" s="126"/>
      <c r="C215" s="56"/>
      <c r="D215" s="126"/>
      <c r="E215" s="126"/>
      <c r="F215" s="56"/>
      <c r="G215" s="126"/>
      <c r="H215" s="126"/>
      <c r="I215" s="126"/>
      <c r="J215" s="126"/>
      <c r="K215" s="56"/>
    </row>
    <row r="217" spans="1:11" ht="18">
      <c r="A217" s="148" t="s">
        <v>10</v>
      </c>
      <c r="B217" s="115"/>
      <c r="C217" s="55"/>
      <c r="D217" s="56"/>
      <c r="E217" s="56"/>
      <c r="F217" s="56"/>
      <c r="G217" s="56"/>
      <c r="H217" s="56"/>
      <c r="I217" s="56"/>
      <c r="J217" s="56"/>
      <c r="K217" s="56"/>
    </row>
    <row r="218" spans="5:11" ht="15">
      <c r="E218" s="56"/>
      <c r="F218" s="58" t="s">
        <v>11</v>
      </c>
      <c r="G218" s="56"/>
      <c r="I218" s="56"/>
      <c r="J218" s="59" t="s">
        <v>12</v>
      </c>
      <c r="K218" s="59" t="s">
        <v>13</v>
      </c>
    </row>
    <row r="219" spans="1:13" ht="15">
      <c r="A219" s="126" t="s">
        <v>14</v>
      </c>
      <c r="B219" s="149"/>
      <c r="C219" s="150">
        <f ca="1">TODAY()</f>
        <v>39033</v>
      </c>
      <c r="D219" s="151"/>
      <c r="E219" s="56"/>
      <c r="F219" s="94" t="s">
        <v>15</v>
      </c>
      <c r="G219" s="131" t="s">
        <v>233</v>
      </c>
      <c r="H219" s="132"/>
      <c r="I219" s="133"/>
      <c r="J219" s="95">
        <f>IF(VALUE(LEFT(J229))=1,1,0)+IF(VALUE(LEFT(J233))=1,1,0)+IF(VALUE(LEFT(J238))=1,1,0)</f>
        <v>1</v>
      </c>
      <c r="K219" s="95">
        <f>IF(VALUE(RIGHT(J229))=1,1,0)+IF(VALUE(RIGHT(J233))=1,1,0)+IF(VALUE(RIGHT(J238))=1,1,0)</f>
        <v>1</v>
      </c>
      <c r="M219" s="60"/>
    </row>
    <row r="220" spans="3:11" ht="15">
      <c r="C220" s="56"/>
      <c r="D220" s="56"/>
      <c r="E220" s="56"/>
      <c r="F220" s="61" t="s">
        <v>16</v>
      </c>
      <c r="G220" s="134" t="s">
        <v>234</v>
      </c>
      <c r="H220" s="135"/>
      <c r="I220" s="136"/>
      <c r="J220" s="62">
        <f>IF(VALUE(LEFT(J230))=1,1,0)+IF(VALUE(LEFT(J232))=1,1,0)+IF(VALUE(LEFT(J236))=1,1,0)</f>
        <v>3</v>
      </c>
      <c r="K220" s="62">
        <f>IF(VALUE(RIGHT(J230))=1,1,0)+IF(VALUE(RIGHT(J232))=1,1,0)+IF(VALUE(RIGHT(J236))=1,1,0)</f>
        <v>0</v>
      </c>
    </row>
    <row r="221" spans="1:11" ht="15">
      <c r="A221" s="126" t="s">
        <v>17</v>
      </c>
      <c r="B221" s="126"/>
      <c r="C221" s="146" t="s">
        <v>47</v>
      </c>
      <c r="D221" s="147"/>
      <c r="E221" s="115"/>
      <c r="F221" s="96" t="s">
        <v>18</v>
      </c>
      <c r="G221" s="137" t="s">
        <v>235</v>
      </c>
      <c r="H221" s="138"/>
      <c r="I221" s="139"/>
      <c r="J221" s="95">
        <f>IF(VALUE(LEFT(J231))=1,1,0)+IF(VALUE(LEFT(J234))=1,1,0)+IF(VALUE(LEFT(J237))=1,1,0)</f>
        <v>1</v>
      </c>
      <c r="K221" s="95">
        <f>IF(VALUE(RIGHT(J231))=1,1,0)+IF(VALUE(RIGHT(J234))=1,1,0)+IF(VALUE(RIGHT(J237))=1,1,0)</f>
        <v>1</v>
      </c>
    </row>
    <row r="222" spans="3:11" ht="15">
      <c r="C222" s="63"/>
      <c r="D222" s="63"/>
      <c r="F222" s="56"/>
      <c r="G222" s="56"/>
      <c r="I222" s="56"/>
      <c r="J222" s="64"/>
      <c r="K222" s="64"/>
    </row>
    <row r="223" spans="1:11" ht="15.75">
      <c r="A223" s="142" t="s">
        <v>11</v>
      </c>
      <c r="B223" s="115"/>
      <c r="C223" s="65" t="s">
        <v>8</v>
      </c>
      <c r="D223" s="55" t="s">
        <v>19</v>
      </c>
      <c r="F223" s="66" t="s">
        <v>19</v>
      </c>
      <c r="G223" s="56"/>
      <c r="I223" s="56"/>
      <c r="J223" s="67" t="s">
        <v>12</v>
      </c>
      <c r="K223" s="67" t="s">
        <v>13</v>
      </c>
    </row>
    <row r="224" spans="1:11" ht="15">
      <c r="A224" s="142" t="s">
        <v>81</v>
      </c>
      <c r="B224" s="143"/>
      <c r="C224" s="145" t="s">
        <v>8</v>
      </c>
      <c r="D224" s="142" t="s">
        <v>82</v>
      </c>
      <c r="E224" s="56"/>
      <c r="F224" s="94" t="s">
        <v>20</v>
      </c>
      <c r="G224" s="131" t="s">
        <v>236</v>
      </c>
      <c r="H224" s="132"/>
      <c r="I224" s="133"/>
      <c r="J224" s="95">
        <f>IF(VALUE(RIGHT(J229))=1,1,0)+IF(VALUE(RIGHT(J232))=1,1,0)+IF(VALUE(RIGHT(J237))=1,1,0)</f>
        <v>1</v>
      </c>
      <c r="K224" s="95">
        <f>IF(VALUE(LEFT(J229))=1,1,0)+IF(VALUE(LEFT(J232))=1,1,0)+IF(VALUE(LEFT(J237))=1,1,0)</f>
        <v>1</v>
      </c>
    </row>
    <row r="225" spans="1:11" ht="15">
      <c r="A225" s="144"/>
      <c r="B225" s="144"/>
      <c r="C225" s="115"/>
      <c r="D225" s="144"/>
      <c r="E225" s="56"/>
      <c r="F225" s="61" t="s">
        <v>21</v>
      </c>
      <c r="G225" s="134" t="s">
        <v>237</v>
      </c>
      <c r="H225" s="135"/>
      <c r="I225" s="136"/>
      <c r="J225" s="62">
        <f>IF(VALUE(RIGHT(J230))=1,1,0)+IF(VALUE(RIGHT(J234))=1,1,0)+IF(VALUE(RIGHT(J238))=1,1,0)</f>
        <v>0</v>
      </c>
      <c r="K225" s="62">
        <f>IF(VALUE(LEFT(J230))=1,1,0)+IF(VALUE(LEFT(J234))=1,1,0)+IF(VALUE(LEFT(J238))=1,1,0)</f>
        <v>2</v>
      </c>
    </row>
    <row r="226" spans="2:19" ht="15">
      <c r="B226" s="56"/>
      <c r="C226" s="56"/>
      <c r="D226" s="56"/>
      <c r="E226" s="56"/>
      <c r="F226" s="96" t="s">
        <v>22</v>
      </c>
      <c r="G226" s="137" t="s">
        <v>238</v>
      </c>
      <c r="H226" s="138"/>
      <c r="I226" s="139"/>
      <c r="J226" s="95">
        <f>IF(VALUE(RIGHT(J231))=1,1,0)+IF(VALUE(RIGHT(J233))=1,1,0)+IF(VALUE(RIGHT(J236))=1,1,0)</f>
        <v>1</v>
      </c>
      <c r="K226" s="95">
        <f>IF(VALUE(LEFT(J231))=1,1,0)+IF(VALUE(LEFT(J233))=1,1,0)+IF(VALUE(LEFT(J236))=1,1,0)</f>
        <v>2</v>
      </c>
      <c r="Q226" s="60"/>
      <c r="R226" s="60"/>
      <c r="S226" s="60"/>
    </row>
    <row r="227" spans="2:20" ht="16.5" thickBot="1">
      <c r="B227" s="55"/>
      <c r="C227" s="55"/>
      <c r="D227" s="55"/>
      <c r="E227" s="55"/>
      <c r="F227" s="56"/>
      <c r="G227" s="56"/>
      <c r="H227" s="56"/>
      <c r="I227" s="56"/>
      <c r="J227" s="56"/>
      <c r="K227" s="56"/>
      <c r="M227" s="68"/>
      <c r="N227" s="68"/>
      <c r="O227" s="60"/>
      <c r="Q227" s="60"/>
      <c r="R227" s="60"/>
      <c r="S227" s="60"/>
      <c r="T227" s="60"/>
    </row>
    <row r="228" spans="2:20" ht="15.75" thickBot="1">
      <c r="B228" s="56"/>
      <c r="C228" s="56"/>
      <c r="D228" s="56"/>
      <c r="E228" s="69" t="s">
        <v>23</v>
      </c>
      <c r="F228" s="70" t="s">
        <v>24</v>
      </c>
      <c r="G228" s="70" t="s">
        <v>25</v>
      </c>
      <c r="H228" s="70" t="s">
        <v>26</v>
      </c>
      <c r="I228" s="70" t="s">
        <v>27</v>
      </c>
      <c r="J228" s="140" t="s">
        <v>9</v>
      </c>
      <c r="K228" s="141"/>
      <c r="L228" s="71"/>
      <c r="M228" s="72"/>
      <c r="N228" s="72"/>
      <c r="O228" s="73"/>
      <c r="P228" s="71"/>
      <c r="Q228" s="73"/>
      <c r="R228" s="74" t="s">
        <v>9</v>
      </c>
      <c r="S228" s="60"/>
      <c r="T228" s="60"/>
    </row>
    <row r="229" spans="1:20" ht="15">
      <c r="A229" s="97" t="s">
        <v>28</v>
      </c>
      <c r="B229" s="98" t="str">
        <f>+G219</f>
        <v>J. Jormanainen</v>
      </c>
      <c r="C229" s="99" t="s">
        <v>8</v>
      </c>
      <c r="D229" s="100" t="str">
        <f>+G224</f>
        <v>M. Alitupa</v>
      </c>
      <c r="E229" s="101" t="s">
        <v>195</v>
      </c>
      <c r="F229" s="101" t="s">
        <v>185</v>
      </c>
      <c r="G229" s="101" t="s">
        <v>185</v>
      </c>
      <c r="H229" s="101"/>
      <c r="I229" s="101"/>
      <c r="J229" s="129" t="str">
        <f>+IF(VALUE(LEFT(Q229))&gt;VALUE(RIGHT(Q229)),"1-0",IF(VALUE(LEFT(Q229))&lt;VALUE(RIGHT(Q229)),"0-1","0-0"))</f>
        <v>0-1</v>
      </c>
      <c r="K229" s="130"/>
      <c r="L229" s="75">
        <f aca="true" t="shared" si="64" ref="L229:L238">IF(ISTEXT(E229),IF(VALUE(SUBSTITUTE(LEFT(E229,2),"-",",0"))&gt;VALUE(SUBSTITUTE(RIGHT(E229,2),"-","")),1,0.1),0)</f>
        <v>0.1</v>
      </c>
      <c r="M229" s="76">
        <f aca="true" t="shared" si="65" ref="M229:M238">IF(ISTEXT(F229),IF(VALUE(SUBSTITUTE(LEFT(F229,2),"-",",0"))&gt;VALUE(SUBSTITUTE(RIGHT(F229,2),"-","")),1,0.1),0)</f>
        <v>0.1</v>
      </c>
      <c r="N229" s="76">
        <f aca="true" t="shared" si="66" ref="N229:N238">IF(ISTEXT(G229),IF(VALUE(SUBSTITUTE(LEFT(G229,2),"-",",0"))&gt;VALUE(SUBSTITUTE(RIGHT(G229,2),"-","")),1,0.1),0)</f>
        <v>0.1</v>
      </c>
      <c r="O229" s="77">
        <f aca="true" t="shared" si="67" ref="O229:O238">IF(ISTEXT(H229),IF(VALUE(SUBSTITUTE(LEFT(H229,2),"-",",0"))&gt;VALUE(SUBSTITUTE(RIGHT(H229,2),"-","")),1,0.1),0.01)</f>
        <v>0.01</v>
      </c>
      <c r="P229" s="77">
        <f aca="true" t="shared" si="68" ref="P229:P238">IF(ISTEXT(I229),IF(VALUE(SUBSTITUTE(LEFT(I229,2),"-",",0"))&gt;VALUE(SUBSTITUTE(RIGHT(I229,2),"-","")),1,0.1),0.01)</f>
        <v>0.01</v>
      </c>
      <c r="Q229" s="78" t="str">
        <f aca="true" t="shared" si="69" ref="Q229:Q238">LEFT(REPLACE(SUM(L229:P229),2,1,"-"),3)</f>
        <v>0-3</v>
      </c>
      <c r="R229" s="79" t="str">
        <f aca="true" t="shared" si="70" ref="R229:R238">+IF(VALUE(LEFT(Q229))&gt;VALUE(RIGHT(Q229)),"1-0",IF(VALUE(LEFT(Q229))&lt;VALUE(RIGHT(Q229)),"0-1","0-0"))</f>
        <v>0-1</v>
      </c>
      <c r="S229" s="60"/>
      <c r="T229" s="60"/>
    </row>
    <row r="230" spans="1:20" ht="15">
      <c r="A230" s="80" t="s">
        <v>29</v>
      </c>
      <c r="B230" s="81" t="str">
        <f>+G220</f>
        <v>T. Soine</v>
      </c>
      <c r="C230" s="82" t="s">
        <v>8</v>
      </c>
      <c r="D230" s="83" t="str">
        <f>+G225</f>
        <v>M. Kairinen</v>
      </c>
      <c r="E230" s="84" t="s">
        <v>188</v>
      </c>
      <c r="F230" s="84" t="s">
        <v>162</v>
      </c>
      <c r="G230" s="84" t="s">
        <v>164</v>
      </c>
      <c r="H230" s="84"/>
      <c r="I230" s="84"/>
      <c r="J230" s="127" t="str">
        <f>+IF(VALUE(LEFT(Q230))&gt;VALUE(RIGHT(Q230)),"1-0",IF(VALUE(LEFT(Q230))&lt;VALUE(RIGHT(Q230)),"0-1","0-0"))</f>
        <v>1-0</v>
      </c>
      <c r="K230" s="128"/>
      <c r="L230" s="85">
        <f t="shared" si="64"/>
        <v>1</v>
      </c>
      <c r="M230" s="77">
        <f t="shared" si="65"/>
        <v>1</v>
      </c>
      <c r="N230" s="77">
        <f t="shared" si="66"/>
        <v>1</v>
      </c>
      <c r="O230" s="77">
        <f t="shared" si="67"/>
        <v>0.01</v>
      </c>
      <c r="P230" s="77">
        <f t="shared" si="68"/>
        <v>0.01</v>
      </c>
      <c r="Q230" s="86" t="str">
        <f t="shared" si="69"/>
        <v>3-0</v>
      </c>
      <c r="R230" s="79" t="str">
        <f t="shared" si="70"/>
        <v>1-0</v>
      </c>
      <c r="S230" s="60"/>
      <c r="T230" s="60"/>
    </row>
    <row r="231" spans="1:20" ht="15">
      <c r="A231" s="102" t="s">
        <v>30</v>
      </c>
      <c r="B231" s="103" t="str">
        <f>+G221</f>
        <v>A. Pelli</v>
      </c>
      <c r="C231" s="104" t="s">
        <v>8</v>
      </c>
      <c r="D231" s="105" t="str">
        <f>+G226</f>
        <v>R. Kantola</v>
      </c>
      <c r="E231" s="106" t="s">
        <v>163</v>
      </c>
      <c r="F231" s="106" t="s">
        <v>187</v>
      </c>
      <c r="G231" s="106" t="s">
        <v>182</v>
      </c>
      <c r="H231" s="106" t="s">
        <v>165</v>
      </c>
      <c r="I231" s="106"/>
      <c r="J231" s="120" t="str">
        <f aca="true" t="shared" si="71" ref="J231:J238">+IF(VALUE(LEFT(Q231))&gt;VALUE(RIGHT(Q231)),"1-0",IF(VALUE(LEFT(Q231))&lt;VALUE(RIGHT(Q231)),"0-1","0-0"))</f>
        <v>0-1</v>
      </c>
      <c r="K231" s="121"/>
      <c r="L231" s="85">
        <f t="shared" si="64"/>
        <v>0.1</v>
      </c>
      <c r="M231" s="77">
        <f t="shared" si="65"/>
        <v>0.1</v>
      </c>
      <c r="N231" s="77">
        <f t="shared" si="66"/>
        <v>1</v>
      </c>
      <c r="O231" s="77">
        <f t="shared" si="67"/>
        <v>0.1</v>
      </c>
      <c r="P231" s="77">
        <f t="shared" si="68"/>
        <v>0.01</v>
      </c>
      <c r="Q231" s="86" t="str">
        <f t="shared" si="69"/>
        <v>1-3</v>
      </c>
      <c r="R231" s="79" t="str">
        <f t="shared" si="70"/>
        <v>0-1</v>
      </c>
      <c r="S231" s="60"/>
      <c r="T231" s="60"/>
    </row>
    <row r="232" spans="1:20" ht="15">
      <c r="A232" s="80" t="s">
        <v>31</v>
      </c>
      <c r="B232" s="81" t="str">
        <f>+G220</f>
        <v>T. Soine</v>
      </c>
      <c r="C232" s="82" t="s">
        <v>8</v>
      </c>
      <c r="D232" s="83" t="str">
        <f>+G224</f>
        <v>M. Alitupa</v>
      </c>
      <c r="E232" s="84" t="s">
        <v>209</v>
      </c>
      <c r="F232" s="84" t="s">
        <v>162</v>
      </c>
      <c r="G232" s="84" t="s">
        <v>186</v>
      </c>
      <c r="H232" s="84"/>
      <c r="I232" s="84"/>
      <c r="J232" s="127" t="str">
        <f t="shared" si="71"/>
        <v>1-0</v>
      </c>
      <c r="K232" s="128"/>
      <c r="L232" s="85">
        <f t="shared" si="64"/>
        <v>1</v>
      </c>
      <c r="M232" s="77">
        <f t="shared" si="65"/>
        <v>1</v>
      </c>
      <c r="N232" s="77">
        <f t="shared" si="66"/>
        <v>1</v>
      </c>
      <c r="O232" s="77">
        <f t="shared" si="67"/>
        <v>0.01</v>
      </c>
      <c r="P232" s="77">
        <f t="shared" si="68"/>
        <v>0.01</v>
      </c>
      <c r="Q232" s="86" t="str">
        <f t="shared" si="69"/>
        <v>3-0</v>
      </c>
      <c r="R232" s="79" t="str">
        <f t="shared" si="70"/>
        <v>1-0</v>
      </c>
      <c r="S232" s="60"/>
      <c r="T232" s="60"/>
    </row>
    <row r="233" spans="1:20" ht="15">
      <c r="A233" s="102" t="s">
        <v>32</v>
      </c>
      <c r="B233" s="103" t="str">
        <f>+G219</f>
        <v>J. Jormanainen</v>
      </c>
      <c r="C233" s="104" t="s">
        <v>8</v>
      </c>
      <c r="D233" s="105" t="str">
        <f>+G226</f>
        <v>R. Kantola</v>
      </c>
      <c r="E233" s="106" t="s">
        <v>188</v>
      </c>
      <c r="F233" s="106" t="s">
        <v>162</v>
      </c>
      <c r="G233" s="106" t="s">
        <v>182</v>
      </c>
      <c r="H233" s="106"/>
      <c r="I233" s="106"/>
      <c r="J233" s="120" t="str">
        <f t="shared" si="71"/>
        <v>1-0</v>
      </c>
      <c r="K233" s="121"/>
      <c r="L233" s="85">
        <f t="shared" si="64"/>
        <v>1</v>
      </c>
      <c r="M233" s="77">
        <f t="shared" si="65"/>
        <v>1</v>
      </c>
      <c r="N233" s="77">
        <f t="shared" si="66"/>
        <v>1</v>
      </c>
      <c r="O233" s="77">
        <f t="shared" si="67"/>
        <v>0.01</v>
      </c>
      <c r="P233" s="77">
        <f t="shared" si="68"/>
        <v>0.01</v>
      </c>
      <c r="Q233" s="86" t="str">
        <f t="shared" si="69"/>
        <v>3-0</v>
      </c>
      <c r="R233" s="79" t="str">
        <f t="shared" si="70"/>
        <v>1-0</v>
      </c>
      <c r="S233" s="60"/>
      <c r="T233" s="60"/>
    </row>
    <row r="234" spans="1:20" ht="15">
      <c r="A234" s="80" t="s">
        <v>33</v>
      </c>
      <c r="B234" s="81" t="str">
        <f>+G221</f>
        <v>A. Pelli</v>
      </c>
      <c r="C234" s="82" t="s">
        <v>8</v>
      </c>
      <c r="D234" s="83" t="str">
        <f>+G225</f>
        <v>M. Kairinen</v>
      </c>
      <c r="E234" s="84" t="s">
        <v>164</v>
      </c>
      <c r="F234" s="84" t="s">
        <v>196</v>
      </c>
      <c r="G234" s="84" t="s">
        <v>163</v>
      </c>
      <c r="H234" s="84" t="s">
        <v>186</v>
      </c>
      <c r="I234" s="84"/>
      <c r="J234" s="127" t="str">
        <f t="shared" si="71"/>
        <v>1-0</v>
      </c>
      <c r="K234" s="128"/>
      <c r="L234" s="85">
        <f t="shared" si="64"/>
        <v>1</v>
      </c>
      <c r="M234" s="77">
        <f t="shared" si="65"/>
        <v>1</v>
      </c>
      <c r="N234" s="77">
        <f t="shared" si="66"/>
        <v>0.1</v>
      </c>
      <c r="O234" s="77">
        <f t="shared" si="67"/>
        <v>1</v>
      </c>
      <c r="P234" s="77">
        <f t="shared" si="68"/>
        <v>0.01</v>
      </c>
      <c r="Q234" s="86" t="str">
        <f t="shared" si="69"/>
        <v>3-1</v>
      </c>
      <c r="R234" s="79" t="str">
        <f t="shared" si="70"/>
        <v>1-0</v>
      </c>
      <c r="S234" s="60"/>
      <c r="T234" s="60"/>
    </row>
    <row r="235" spans="1:20" ht="15">
      <c r="A235" s="102" t="s">
        <v>34</v>
      </c>
      <c r="B235" s="107"/>
      <c r="C235" s="108" t="s">
        <v>8</v>
      </c>
      <c r="D235" s="109"/>
      <c r="E235" s="106"/>
      <c r="F235" s="106"/>
      <c r="G235" s="106"/>
      <c r="H235" s="106"/>
      <c r="I235" s="106"/>
      <c r="J235" s="120" t="str">
        <f t="shared" si="71"/>
        <v>0-0</v>
      </c>
      <c r="K235" s="121"/>
      <c r="L235" s="85">
        <f t="shared" si="64"/>
        <v>0</v>
      </c>
      <c r="M235" s="77">
        <f t="shared" si="65"/>
        <v>0</v>
      </c>
      <c r="N235" s="77">
        <f t="shared" si="66"/>
        <v>0</v>
      </c>
      <c r="O235" s="77">
        <f t="shared" si="67"/>
        <v>0.01</v>
      </c>
      <c r="P235" s="77">
        <f t="shared" si="68"/>
        <v>0.01</v>
      </c>
      <c r="Q235" s="86" t="str">
        <f t="shared" si="69"/>
        <v>0-0</v>
      </c>
      <c r="R235" s="79" t="str">
        <f t="shared" si="70"/>
        <v>0-0</v>
      </c>
      <c r="S235" s="60"/>
      <c r="T235" s="60"/>
    </row>
    <row r="236" spans="1:20" ht="15">
      <c r="A236" s="80" t="s">
        <v>35</v>
      </c>
      <c r="B236" s="81" t="str">
        <f>+G220</f>
        <v>T. Soine</v>
      </c>
      <c r="C236" s="82" t="s">
        <v>8</v>
      </c>
      <c r="D236" s="83" t="str">
        <f>+G226</f>
        <v>R. Kantola</v>
      </c>
      <c r="E236" s="84" t="s">
        <v>195</v>
      </c>
      <c r="F236" s="84" t="s">
        <v>166</v>
      </c>
      <c r="G236" s="84" t="s">
        <v>204</v>
      </c>
      <c r="H236" s="84" t="s">
        <v>188</v>
      </c>
      <c r="I236" s="84"/>
      <c r="J236" s="127" t="str">
        <f t="shared" si="71"/>
        <v>1-0</v>
      </c>
      <c r="K236" s="128"/>
      <c r="L236" s="85">
        <f t="shared" si="64"/>
        <v>0.1</v>
      </c>
      <c r="M236" s="77">
        <f t="shared" si="65"/>
        <v>1</v>
      </c>
      <c r="N236" s="77">
        <f t="shared" si="66"/>
        <v>1</v>
      </c>
      <c r="O236" s="77">
        <f t="shared" si="67"/>
        <v>1</v>
      </c>
      <c r="P236" s="77">
        <f t="shared" si="68"/>
        <v>0.01</v>
      </c>
      <c r="Q236" s="86" t="str">
        <f t="shared" si="69"/>
        <v>3-1</v>
      </c>
      <c r="R236" s="79" t="str">
        <f t="shared" si="70"/>
        <v>1-0</v>
      </c>
      <c r="S236" s="60"/>
      <c r="T236" s="60"/>
    </row>
    <row r="237" spans="1:20" ht="15">
      <c r="A237" s="102" t="s">
        <v>36</v>
      </c>
      <c r="B237" s="103" t="str">
        <f>+G221</f>
        <v>A. Pelli</v>
      </c>
      <c r="C237" s="104" t="s">
        <v>8</v>
      </c>
      <c r="D237" s="105" t="str">
        <f>+G224</f>
        <v>M. Alitupa</v>
      </c>
      <c r="E237" s="106"/>
      <c r="F237" s="106"/>
      <c r="G237" s="106"/>
      <c r="H237" s="106"/>
      <c r="I237" s="106"/>
      <c r="J237" s="120" t="str">
        <f t="shared" si="71"/>
        <v>0-0</v>
      </c>
      <c r="K237" s="121"/>
      <c r="L237" s="85">
        <f t="shared" si="64"/>
        <v>0</v>
      </c>
      <c r="M237" s="77">
        <f t="shared" si="65"/>
        <v>0</v>
      </c>
      <c r="N237" s="77">
        <f t="shared" si="66"/>
        <v>0</v>
      </c>
      <c r="O237" s="77">
        <f t="shared" si="67"/>
        <v>0.01</v>
      </c>
      <c r="P237" s="77">
        <f t="shared" si="68"/>
        <v>0.01</v>
      </c>
      <c r="Q237" s="86" t="str">
        <f t="shared" si="69"/>
        <v>0-0</v>
      </c>
      <c r="R237" s="79" t="str">
        <f t="shared" si="70"/>
        <v>0-0</v>
      </c>
      <c r="S237" s="60"/>
      <c r="T237" s="60"/>
    </row>
    <row r="238" spans="1:20" ht="15.75" thickBot="1">
      <c r="A238" s="87" t="s">
        <v>37</v>
      </c>
      <c r="B238" s="88" t="str">
        <f>+G219</f>
        <v>J. Jormanainen</v>
      </c>
      <c r="C238" s="89" t="s">
        <v>8</v>
      </c>
      <c r="D238" s="90" t="str">
        <f>+G225</f>
        <v>M. Kairinen</v>
      </c>
      <c r="E238" s="91"/>
      <c r="F238" s="91"/>
      <c r="G238" s="91"/>
      <c r="H238" s="91"/>
      <c r="I238" s="91"/>
      <c r="J238" s="122" t="str">
        <f t="shared" si="71"/>
        <v>0-0</v>
      </c>
      <c r="K238" s="123"/>
      <c r="L238" s="85">
        <f t="shared" si="64"/>
        <v>0</v>
      </c>
      <c r="M238" s="77">
        <f t="shared" si="65"/>
        <v>0</v>
      </c>
      <c r="N238" s="77">
        <f t="shared" si="66"/>
        <v>0</v>
      </c>
      <c r="O238" s="77">
        <f t="shared" si="67"/>
        <v>0.01</v>
      </c>
      <c r="P238" s="77">
        <f t="shared" si="68"/>
        <v>0.01</v>
      </c>
      <c r="Q238" s="86" t="str">
        <f t="shared" si="69"/>
        <v>0-0</v>
      </c>
      <c r="R238" s="79" t="str">
        <f t="shared" si="70"/>
        <v>0-0</v>
      </c>
      <c r="S238" s="60"/>
      <c r="T238" s="60"/>
    </row>
    <row r="239" spans="4:20" ht="16.5" thickBot="1">
      <c r="D239" s="68"/>
      <c r="H239" s="55" t="s">
        <v>38</v>
      </c>
      <c r="J239" s="124" t="str">
        <f>+CONCATENATE(LEFT(J229)+LEFT(J230)+LEFT(J231)+LEFT(J232)+LEFT(J233)+LEFT(J234)+LEFT(J235)+LEFT(J236)+LEFT(J237)+LEFT(J238),"-",RIGHT(J229)+RIGHT(J230)+RIGHT(J231)+RIGHT(J232)+RIGHT(J233)+RIGHT(J234)+RIGHT(J235)+RIGHT(J236)+RIGHT(J237)+RIGHT(J238))</f>
        <v>5-2</v>
      </c>
      <c r="K239" s="125"/>
      <c r="L239" s="60"/>
      <c r="M239" s="60"/>
      <c r="N239" s="60"/>
      <c r="O239" s="60"/>
      <c r="P239" s="60"/>
      <c r="Q239" s="60"/>
      <c r="R239" s="92" t="str">
        <f>+CONCATENATE(LEFT(R229)+LEFT(R230)+LEFT(R231)+LEFT(R232)+LEFT(R233)+LEFT(R234)+LEFT(R235)+LEFT(R236)+LEFT(R237)+LEFT(R238),"-")</f>
        <v>5-</v>
      </c>
      <c r="S239" s="60"/>
      <c r="T239" s="60"/>
    </row>
    <row r="240" spans="4:20" ht="10.5" customHeight="1">
      <c r="D240" s="68"/>
      <c r="L240" s="60"/>
      <c r="M240" s="60"/>
      <c r="N240" s="60"/>
      <c r="O240" s="60"/>
      <c r="P240" s="60"/>
      <c r="Q240" s="60"/>
      <c r="R240" s="93"/>
      <c r="S240" s="60"/>
      <c r="T240" s="60"/>
    </row>
    <row r="241" spans="1:11" ht="15">
      <c r="A241" s="56" t="s">
        <v>39</v>
      </c>
      <c r="B241" s="56"/>
      <c r="C241" s="56"/>
      <c r="D241" s="56" t="s">
        <v>40</v>
      </c>
      <c r="E241" s="56"/>
      <c r="F241" s="56"/>
      <c r="G241" s="56" t="s">
        <v>41</v>
      </c>
      <c r="H241" s="56"/>
      <c r="I241" s="56"/>
      <c r="J241" s="56"/>
      <c r="K241" s="56"/>
    </row>
    <row r="242" spans="1:11" ht="18" customHeight="1">
      <c r="A242" s="126"/>
      <c r="B242" s="126"/>
      <c r="C242" s="56"/>
      <c r="D242" s="126"/>
      <c r="E242" s="126"/>
      <c r="F242" s="56"/>
      <c r="G242" s="126"/>
      <c r="H242" s="126"/>
      <c r="I242" s="126"/>
      <c r="J242" s="126"/>
      <c r="K242" s="56"/>
    </row>
    <row r="244" spans="1:11" ht="18">
      <c r="A244" s="148" t="s">
        <v>10</v>
      </c>
      <c r="B244" s="115"/>
      <c r="C244" s="55"/>
      <c r="D244" s="56"/>
      <c r="E244" s="56"/>
      <c r="F244" s="56"/>
      <c r="G244" s="56"/>
      <c r="H244" s="56"/>
      <c r="I244" s="56"/>
      <c r="J244" s="56"/>
      <c r="K244" s="56"/>
    </row>
    <row r="245" spans="5:11" ht="15">
      <c r="E245" s="56"/>
      <c r="F245" s="58" t="s">
        <v>11</v>
      </c>
      <c r="G245" s="56"/>
      <c r="I245" s="56"/>
      <c r="J245" s="59" t="s">
        <v>12</v>
      </c>
      <c r="K245" s="59" t="s">
        <v>13</v>
      </c>
    </row>
    <row r="246" spans="1:13" ht="15">
      <c r="A246" s="126" t="s">
        <v>14</v>
      </c>
      <c r="B246" s="149"/>
      <c r="C246" s="150">
        <f ca="1">TODAY()</f>
        <v>39033</v>
      </c>
      <c r="D246" s="151"/>
      <c r="E246" s="56"/>
      <c r="F246" s="94" t="s">
        <v>15</v>
      </c>
      <c r="G246" s="131" t="s">
        <v>240</v>
      </c>
      <c r="H246" s="132"/>
      <c r="I246" s="133"/>
      <c r="J246" s="95">
        <f>IF(VALUE(LEFT(J256))=1,1,0)+IF(VALUE(LEFT(J260))=1,1,0)+IF(VALUE(LEFT(J265))=1,1,0)</f>
        <v>2</v>
      </c>
      <c r="K246" s="95">
        <f>IF(VALUE(RIGHT(J256))=1,1,0)+IF(VALUE(RIGHT(J260))=1,1,0)+IF(VALUE(RIGHT(J265))=1,1,0)</f>
        <v>0</v>
      </c>
      <c r="M246" s="60"/>
    </row>
    <row r="247" spans="3:11" ht="15">
      <c r="C247" s="56"/>
      <c r="D247" s="56"/>
      <c r="E247" s="56"/>
      <c r="F247" s="61" t="s">
        <v>16</v>
      </c>
      <c r="G247" s="134" t="s">
        <v>241</v>
      </c>
      <c r="H247" s="135"/>
      <c r="I247" s="136"/>
      <c r="J247" s="62">
        <f>IF(VALUE(LEFT(J257))=1,1,0)+IF(VALUE(LEFT(J259))=1,1,0)+IF(VALUE(LEFT(J263))=1,1,0)</f>
        <v>3</v>
      </c>
      <c r="K247" s="62">
        <f>IF(VALUE(RIGHT(J257))=1,1,0)+IF(VALUE(RIGHT(J259))=1,1,0)+IF(VALUE(RIGHT(J263))=1,1,0)</f>
        <v>0</v>
      </c>
    </row>
    <row r="248" spans="1:11" ht="15">
      <c r="A248" s="126" t="s">
        <v>17</v>
      </c>
      <c r="B248" s="126"/>
      <c r="C248" s="146" t="s">
        <v>47</v>
      </c>
      <c r="D248" s="147"/>
      <c r="E248" s="115"/>
      <c r="F248" s="96" t="s">
        <v>18</v>
      </c>
      <c r="G248" s="137" t="s">
        <v>242</v>
      </c>
      <c r="H248" s="138"/>
      <c r="I248" s="139"/>
      <c r="J248" s="95">
        <f>IF(VALUE(LEFT(J258))=1,1,0)+IF(VALUE(LEFT(J261))=1,1,0)+IF(VALUE(LEFT(J264))=1,1,0)</f>
        <v>0</v>
      </c>
      <c r="K248" s="95">
        <f>IF(VALUE(RIGHT(J258))=1,1,0)+IF(VALUE(RIGHT(J261))=1,1,0)+IF(VALUE(RIGHT(J264))=1,1,0)</f>
        <v>2</v>
      </c>
    </row>
    <row r="249" spans="3:11" ht="15">
      <c r="C249" s="63"/>
      <c r="D249" s="63"/>
      <c r="F249" s="56"/>
      <c r="G249" s="56"/>
      <c r="I249" s="56"/>
      <c r="J249" s="64"/>
      <c r="K249" s="64"/>
    </row>
    <row r="250" spans="1:11" ht="15.75">
      <c r="A250" s="142" t="s">
        <v>11</v>
      </c>
      <c r="B250" s="115"/>
      <c r="C250" s="65" t="s">
        <v>8</v>
      </c>
      <c r="D250" s="55" t="s">
        <v>19</v>
      </c>
      <c r="F250" s="66" t="s">
        <v>19</v>
      </c>
      <c r="G250" s="56"/>
      <c r="I250" s="56"/>
      <c r="J250" s="67" t="s">
        <v>12</v>
      </c>
      <c r="K250" s="67" t="s">
        <v>13</v>
      </c>
    </row>
    <row r="251" spans="1:11" ht="15">
      <c r="A251" s="142" t="s">
        <v>53</v>
      </c>
      <c r="B251" s="143"/>
      <c r="C251" s="145" t="s">
        <v>8</v>
      </c>
      <c r="D251" s="142" t="s">
        <v>223</v>
      </c>
      <c r="E251" s="56"/>
      <c r="F251" s="94" t="s">
        <v>20</v>
      </c>
      <c r="G251" s="131" t="s">
        <v>243</v>
      </c>
      <c r="H251" s="132"/>
      <c r="I251" s="133"/>
      <c r="J251" s="95">
        <f>IF(VALUE(RIGHT(J256))=1,1,0)+IF(VALUE(RIGHT(J259))=1,1,0)+IF(VALUE(RIGHT(J264))=1,1,0)</f>
        <v>0</v>
      </c>
      <c r="K251" s="95">
        <f>IF(VALUE(LEFT(J256))=1,1,0)+IF(VALUE(LEFT(J259))=1,1,0)+IF(VALUE(LEFT(J264))=1,1,0)</f>
        <v>2</v>
      </c>
    </row>
    <row r="252" spans="1:11" ht="15">
      <c r="A252" s="144"/>
      <c r="B252" s="144"/>
      <c r="C252" s="115"/>
      <c r="D252" s="144"/>
      <c r="E252" s="56"/>
      <c r="F252" s="61" t="s">
        <v>21</v>
      </c>
      <c r="G252" s="134" t="s">
        <v>244</v>
      </c>
      <c r="H252" s="135"/>
      <c r="I252" s="136"/>
      <c r="J252" s="62">
        <f>IF(VALUE(RIGHT(J257))=1,1,0)+IF(VALUE(RIGHT(J261))=1,1,0)+IF(VALUE(RIGHT(J265))=1,1,0)</f>
        <v>1</v>
      </c>
      <c r="K252" s="62">
        <f>IF(VALUE(LEFT(J257))=1,1,0)+IF(VALUE(LEFT(J261))=1,1,0)+IF(VALUE(LEFT(J265))=1,1,0)</f>
        <v>1</v>
      </c>
    </row>
    <row r="253" spans="2:19" ht="15">
      <c r="B253" s="56"/>
      <c r="C253" s="56"/>
      <c r="D253" s="56"/>
      <c r="E253" s="56"/>
      <c r="F253" s="96" t="s">
        <v>22</v>
      </c>
      <c r="G253" s="137" t="s">
        <v>245</v>
      </c>
      <c r="H253" s="138"/>
      <c r="I253" s="139"/>
      <c r="J253" s="95">
        <f>IF(VALUE(RIGHT(J258))=1,1,0)+IF(VALUE(RIGHT(J260))=1,1,0)+IF(VALUE(RIGHT(J263))=1,1,0)</f>
        <v>1</v>
      </c>
      <c r="K253" s="95">
        <f>IF(VALUE(LEFT(J258))=1,1,0)+IF(VALUE(LEFT(J260))=1,1,0)+IF(VALUE(LEFT(J263))=1,1,0)</f>
        <v>2</v>
      </c>
      <c r="Q253" s="60"/>
      <c r="R253" s="60"/>
      <c r="S253" s="60"/>
    </row>
    <row r="254" spans="2:20" ht="16.5" thickBot="1">
      <c r="B254" s="55"/>
      <c r="C254" s="55"/>
      <c r="D254" s="55"/>
      <c r="E254" s="55"/>
      <c r="F254" s="56"/>
      <c r="G254" s="56"/>
      <c r="H254" s="56"/>
      <c r="I254" s="56"/>
      <c r="J254" s="56"/>
      <c r="K254" s="56"/>
      <c r="M254" s="68"/>
      <c r="N254" s="68"/>
      <c r="O254" s="60"/>
      <c r="Q254" s="60"/>
      <c r="R254" s="60"/>
      <c r="S254" s="60"/>
      <c r="T254" s="60"/>
    </row>
    <row r="255" spans="2:20" ht="15.75" thickBot="1">
      <c r="B255" s="56"/>
      <c r="C255" s="56"/>
      <c r="D255" s="56"/>
      <c r="E255" s="69" t="s">
        <v>23</v>
      </c>
      <c r="F255" s="70" t="s">
        <v>24</v>
      </c>
      <c r="G255" s="70" t="s">
        <v>25</v>
      </c>
      <c r="H255" s="70" t="s">
        <v>26</v>
      </c>
      <c r="I255" s="70" t="s">
        <v>27</v>
      </c>
      <c r="J255" s="140" t="s">
        <v>9</v>
      </c>
      <c r="K255" s="141"/>
      <c r="L255" s="71"/>
      <c r="M255" s="72"/>
      <c r="N255" s="72"/>
      <c r="O255" s="73"/>
      <c r="P255" s="71"/>
      <c r="Q255" s="73"/>
      <c r="R255" s="74" t="s">
        <v>9</v>
      </c>
      <c r="S255" s="60"/>
      <c r="T255" s="60"/>
    </row>
    <row r="256" spans="1:20" ht="15">
      <c r="A256" s="97" t="s">
        <v>28</v>
      </c>
      <c r="B256" s="98" t="str">
        <f>+G246</f>
        <v>J. Julin</v>
      </c>
      <c r="C256" s="99" t="s">
        <v>8</v>
      </c>
      <c r="D256" s="100" t="str">
        <f>+G251</f>
        <v>A. Ristiluoma</v>
      </c>
      <c r="E256" s="101" t="s">
        <v>188</v>
      </c>
      <c r="F256" s="101" t="s">
        <v>188</v>
      </c>
      <c r="G256" s="101" t="s">
        <v>157</v>
      </c>
      <c r="H256" s="101"/>
      <c r="I256" s="101"/>
      <c r="J256" s="129" t="str">
        <f aca="true" t="shared" si="72" ref="J256:J265">+IF(VALUE(LEFT(Q256))&gt;VALUE(RIGHT(Q256)),"1-0",IF(VALUE(LEFT(Q256))&lt;VALUE(RIGHT(Q256)),"0-1","0-0"))</f>
        <v>1-0</v>
      </c>
      <c r="K256" s="130"/>
      <c r="L256" s="75">
        <f aca="true" t="shared" si="73" ref="L256:L265">IF(ISTEXT(E256),IF(VALUE(SUBSTITUTE(LEFT(E256,2),"-",",0"))&gt;VALUE(SUBSTITUTE(RIGHT(E256,2),"-","")),1,0.1),0)</f>
        <v>1</v>
      </c>
      <c r="M256" s="76">
        <f aca="true" t="shared" si="74" ref="M256:M265">IF(ISTEXT(F256),IF(VALUE(SUBSTITUTE(LEFT(F256,2),"-",",0"))&gt;VALUE(SUBSTITUTE(RIGHT(F256,2),"-","")),1,0.1),0)</f>
        <v>1</v>
      </c>
      <c r="N256" s="76">
        <f aca="true" t="shared" si="75" ref="N256:N265">IF(ISTEXT(G256),IF(VALUE(SUBSTITUTE(LEFT(G256,2),"-",",0"))&gt;VALUE(SUBSTITUTE(RIGHT(G256,2),"-","")),1,0.1),0)</f>
        <v>1</v>
      </c>
      <c r="O256" s="77">
        <f aca="true" t="shared" si="76" ref="O256:O265">IF(ISTEXT(H256),IF(VALUE(SUBSTITUTE(LEFT(H256,2),"-",",0"))&gt;VALUE(SUBSTITUTE(RIGHT(H256,2),"-","")),1,0.1),0.01)</f>
        <v>0.01</v>
      </c>
      <c r="P256" s="77">
        <f aca="true" t="shared" si="77" ref="P256:P265">IF(ISTEXT(I256),IF(VALUE(SUBSTITUTE(LEFT(I256,2),"-",",0"))&gt;VALUE(SUBSTITUTE(RIGHT(I256,2),"-","")),1,0.1),0.01)</f>
        <v>0.01</v>
      </c>
      <c r="Q256" s="78" t="str">
        <f aca="true" t="shared" si="78" ref="Q256:Q265">LEFT(REPLACE(SUM(L256:P256),2,1,"-"),3)</f>
        <v>3-0</v>
      </c>
      <c r="R256" s="79" t="str">
        <f aca="true" t="shared" si="79" ref="R256:R265">+IF(VALUE(LEFT(Q256))&gt;VALUE(RIGHT(Q256)),"1-0",IF(VALUE(LEFT(Q256))&lt;VALUE(RIGHT(Q256)),"0-1","0-0"))</f>
        <v>1-0</v>
      </c>
      <c r="S256" s="60"/>
      <c r="T256" s="60"/>
    </row>
    <row r="257" spans="1:20" ht="15">
      <c r="A257" s="80" t="s">
        <v>29</v>
      </c>
      <c r="B257" s="81" t="str">
        <f>+G247</f>
        <v>P. Olah</v>
      </c>
      <c r="C257" s="82" t="s">
        <v>8</v>
      </c>
      <c r="D257" s="83" t="str">
        <f>+G252</f>
        <v>M. Lehto</v>
      </c>
      <c r="E257" s="84" t="s">
        <v>186</v>
      </c>
      <c r="F257" s="84" t="s">
        <v>162</v>
      </c>
      <c r="G257" s="84" t="s">
        <v>230</v>
      </c>
      <c r="H257" s="84" t="s">
        <v>186</v>
      </c>
      <c r="I257" s="84"/>
      <c r="J257" s="127" t="str">
        <f t="shared" si="72"/>
        <v>1-0</v>
      </c>
      <c r="K257" s="128"/>
      <c r="L257" s="85">
        <f t="shared" si="73"/>
        <v>1</v>
      </c>
      <c r="M257" s="77">
        <f t="shared" si="74"/>
        <v>1</v>
      </c>
      <c r="N257" s="77">
        <f t="shared" si="75"/>
        <v>0.1</v>
      </c>
      <c r="O257" s="77">
        <f t="shared" si="76"/>
        <v>1</v>
      </c>
      <c r="P257" s="77">
        <f t="shared" si="77"/>
        <v>0.01</v>
      </c>
      <c r="Q257" s="86" t="str">
        <f t="shared" si="78"/>
        <v>3-1</v>
      </c>
      <c r="R257" s="79" t="str">
        <f t="shared" si="79"/>
        <v>1-0</v>
      </c>
      <c r="S257" s="60"/>
      <c r="T257" s="60"/>
    </row>
    <row r="258" spans="1:20" ht="15">
      <c r="A258" s="102" t="s">
        <v>30</v>
      </c>
      <c r="B258" s="103" t="str">
        <f>+G248</f>
        <v>V. Julin</v>
      </c>
      <c r="C258" s="104" t="s">
        <v>8</v>
      </c>
      <c r="D258" s="105" t="str">
        <f>+G253</f>
        <v>S. Soine</v>
      </c>
      <c r="E258" s="106" t="s">
        <v>195</v>
      </c>
      <c r="F258" s="106" t="s">
        <v>186</v>
      </c>
      <c r="G258" s="106" t="s">
        <v>185</v>
      </c>
      <c r="H258" s="106" t="s">
        <v>205</v>
      </c>
      <c r="I258" s="106"/>
      <c r="J258" s="120" t="str">
        <f t="shared" si="72"/>
        <v>0-1</v>
      </c>
      <c r="K258" s="121"/>
      <c r="L258" s="85">
        <f t="shared" si="73"/>
        <v>0.1</v>
      </c>
      <c r="M258" s="77">
        <f t="shared" si="74"/>
        <v>1</v>
      </c>
      <c r="N258" s="77">
        <f t="shared" si="75"/>
        <v>0.1</v>
      </c>
      <c r="O258" s="77">
        <f t="shared" si="76"/>
        <v>0.1</v>
      </c>
      <c r="P258" s="77">
        <f t="shared" si="77"/>
        <v>0.01</v>
      </c>
      <c r="Q258" s="86" t="str">
        <f t="shared" si="78"/>
        <v>1-3</v>
      </c>
      <c r="R258" s="79" t="str">
        <f t="shared" si="79"/>
        <v>0-1</v>
      </c>
      <c r="S258" s="60"/>
      <c r="T258" s="60"/>
    </row>
    <row r="259" spans="1:20" ht="15">
      <c r="A259" s="80" t="s">
        <v>31</v>
      </c>
      <c r="B259" s="81" t="str">
        <f>+G247</f>
        <v>P. Olah</v>
      </c>
      <c r="C259" s="82" t="s">
        <v>8</v>
      </c>
      <c r="D259" s="83" t="str">
        <f>+G251</f>
        <v>A. Ristiluoma</v>
      </c>
      <c r="E259" s="84" t="s">
        <v>166</v>
      </c>
      <c r="F259" s="84" t="s">
        <v>182</v>
      </c>
      <c r="G259" s="84" t="s">
        <v>159</v>
      </c>
      <c r="H259" s="84"/>
      <c r="I259" s="84"/>
      <c r="J259" s="127" t="str">
        <f t="shared" si="72"/>
        <v>1-0</v>
      </c>
      <c r="K259" s="128"/>
      <c r="L259" s="85">
        <f t="shared" si="73"/>
        <v>1</v>
      </c>
      <c r="M259" s="77">
        <f t="shared" si="74"/>
        <v>1</v>
      </c>
      <c r="N259" s="77">
        <f t="shared" si="75"/>
        <v>1</v>
      </c>
      <c r="O259" s="77">
        <f t="shared" si="76"/>
        <v>0.01</v>
      </c>
      <c r="P259" s="77">
        <f t="shared" si="77"/>
        <v>0.01</v>
      </c>
      <c r="Q259" s="86" t="str">
        <f t="shared" si="78"/>
        <v>3-0</v>
      </c>
      <c r="R259" s="79" t="str">
        <f t="shared" si="79"/>
        <v>1-0</v>
      </c>
      <c r="S259" s="60"/>
      <c r="T259" s="60"/>
    </row>
    <row r="260" spans="1:20" ht="15">
      <c r="A260" s="102" t="s">
        <v>32</v>
      </c>
      <c r="B260" s="103" t="str">
        <f>+G246</f>
        <v>J. Julin</v>
      </c>
      <c r="C260" s="104" t="s">
        <v>8</v>
      </c>
      <c r="D260" s="105" t="str">
        <f>+G253</f>
        <v>S. Soine</v>
      </c>
      <c r="E260" s="106" t="s">
        <v>164</v>
      </c>
      <c r="F260" s="106" t="s">
        <v>164</v>
      </c>
      <c r="G260" s="106" t="s">
        <v>185</v>
      </c>
      <c r="H260" s="106" t="s">
        <v>182</v>
      </c>
      <c r="I260" s="106"/>
      <c r="J260" s="120" t="str">
        <f t="shared" si="72"/>
        <v>1-0</v>
      </c>
      <c r="K260" s="121"/>
      <c r="L260" s="85">
        <f t="shared" si="73"/>
        <v>1</v>
      </c>
      <c r="M260" s="77">
        <f t="shared" si="74"/>
        <v>1</v>
      </c>
      <c r="N260" s="77">
        <f t="shared" si="75"/>
        <v>0.1</v>
      </c>
      <c r="O260" s="77">
        <f t="shared" si="76"/>
        <v>1</v>
      </c>
      <c r="P260" s="77">
        <f t="shared" si="77"/>
        <v>0.01</v>
      </c>
      <c r="Q260" s="86" t="str">
        <f t="shared" si="78"/>
        <v>3-1</v>
      </c>
      <c r="R260" s="79" t="str">
        <f t="shared" si="79"/>
        <v>1-0</v>
      </c>
      <c r="S260" s="60"/>
      <c r="T260" s="60"/>
    </row>
    <row r="261" spans="1:20" ht="15">
      <c r="A261" s="80" t="s">
        <v>33</v>
      </c>
      <c r="B261" s="81" t="str">
        <f>+G248</f>
        <v>V. Julin</v>
      </c>
      <c r="C261" s="82" t="s">
        <v>8</v>
      </c>
      <c r="D261" s="83" t="str">
        <f>+G252</f>
        <v>M. Lehto</v>
      </c>
      <c r="E261" s="84" t="s">
        <v>162</v>
      </c>
      <c r="F261" s="84" t="s">
        <v>162</v>
      </c>
      <c r="G261" s="84" t="s">
        <v>185</v>
      </c>
      <c r="H261" s="84" t="s">
        <v>195</v>
      </c>
      <c r="I261" s="84" t="s">
        <v>205</v>
      </c>
      <c r="J261" s="127" t="str">
        <f t="shared" si="72"/>
        <v>0-1</v>
      </c>
      <c r="K261" s="128"/>
      <c r="L261" s="85">
        <f t="shared" si="73"/>
        <v>1</v>
      </c>
      <c r="M261" s="77">
        <f t="shared" si="74"/>
        <v>1</v>
      </c>
      <c r="N261" s="77">
        <f t="shared" si="75"/>
        <v>0.1</v>
      </c>
      <c r="O261" s="77">
        <f t="shared" si="76"/>
        <v>0.1</v>
      </c>
      <c r="P261" s="77">
        <f t="shared" si="77"/>
        <v>0.1</v>
      </c>
      <c r="Q261" s="86" t="str">
        <f t="shared" si="78"/>
        <v>2-3</v>
      </c>
      <c r="R261" s="79" t="str">
        <f t="shared" si="79"/>
        <v>0-1</v>
      </c>
      <c r="S261" s="60"/>
      <c r="T261" s="60"/>
    </row>
    <row r="262" spans="1:20" ht="15">
      <c r="A262" s="102" t="s">
        <v>34</v>
      </c>
      <c r="B262" s="107"/>
      <c r="C262" s="108" t="s">
        <v>8</v>
      </c>
      <c r="D262" s="109"/>
      <c r="E262" s="106"/>
      <c r="F262" s="106"/>
      <c r="G262" s="106"/>
      <c r="H262" s="106"/>
      <c r="I262" s="106"/>
      <c r="J262" s="120" t="str">
        <f t="shared" si="72"/>
        <v>0-0</v>
      </c>
      <c r="K262" s="121"/>
      <c r="L262" s="85">
        <f t="shared" si="73"/>
        <v>0</v>
      </c>
      <c r="M262" s="77">
        <f t="shared" si="74"/>
        <v>0</v>
      </c>
      <c r="N262" s="77">
        <f t="shared" si="75"/>
        <v>0</v>
      </c>
      <c r="O262" s="77">
        <f t="shared" si="76"/>
        <v>0.01</v>
      </c>
      <c r="P262" s="77">
        <f t="shared" si="77"/>
        <v>0.01</v>
      </c>
      <c r="Q262" s="86" t="str">
        <f t="shared" si="78"/>
        <v>0-0</v>
      </c>
      <c r="R262" s="79" t="str">
        <f t="shared" si="79"/>
        <v>0-0</v>
      </c>
      <c r="S262" s="60"/>
      <c r="T262" s="60"/>
    </row>
    <row r="263" spans="1:20" ht="15">
      <c r="A263" s="80" t="s">
        <v>35</v>
      </c>
      <c r="B263" s="81" t="str">
        <f>+G247</f>
        <v>P. Olah</v>
      </c>
      <c r="C263" s="82" t="s">
        <v>8</v>
      </c>
      <c r="D263" s="83" t="str">
        <f>+G253</f>
        <v>S. Soine</v>
      </c>
      <c r="E263" s="84" t="s">
        <v>159</v>
      </c>
      <c r="F263" s="84" t="s">
        <v>183</v>
      </c>
      <c r="G263" s="84" t="s">
        <v>159</v>
      </c>
      <c r="H263" s="84" t="s">
        <v>188</v>
      </c>
      <c r="I263" s="84"/>
      <c r="J263" s="127" t="str">
        <f t="shared" si="72"/>
        <v>1-0</v>
      </c>
      <c r="K263" s="128"/>
      <c r="L263" s="85">
        <f t="shared" si="73"/>
        <v>1</v>
      </c>
      <c r="M263" s="77">
        <f t="shared" si="74"/>
        <v>0.1</v>
      </c>
      <c r="N263" s="77">
        <f t="shared" si="75"/>
        <v>1</v>
      </c>
      <c r="O263" s="77">
        <f t="shared" si="76"/>
        <v>1</v>
      </c>
      <c r="P263" s="77">
        <f t="shared" si="77"/>
        <v>0.01</v>
      </c>
      <c r="Q263" s="86" t="str">
        <f t="shared" si="78"/>
        <v>3-1</v>
      </c>
      <c r="R263" s="79" t="str">
        <f t="shared" si="79"/>
        <v>1-0</v>
      </c>
      <c r="S263" s="60"/>
      <c r="T263" s="60"/>
    </row>
    <row r="264" spans="1:20" ht="15">
      <c r="A264" s="102" t="s">
        <v>36</v>
      </c>
      <c r="B264" s="103" t="str">
        <f>+G248</f>
        <v>V. Julin</v>
      </c>
      <c r="C264" s="104" t="s">
        <v>8</v>
      </c>
      <c r="D264" s="105" t="str">
        <f>+G251</f>
        <v>A. Ristiluoma</v>
      </c>
      <c r="E264" s="106"/>
      <c r="F264" s="106"/>
      <c r="G264" s="106"/>
      <c r="H264" s="106"/>
      <c r="I264" s="106"/>
      <c r="J264" s="120" t="str">
        <f t="shared" si="72"/>
        <v>0-0</v>
      </c>
      <c r="K264" s="121"/>
      <c r="L264" s="85">
        <f t="shared" si="73"/>
        <v>0</v>
      </c>
      <c r="M264" s="77">
        <f t="shared" si="74"/>
        <v>0</v>
      </c>
      <c r="N264" s="77">
        <f t="shared" si="75"/>
        <v>0</v>
      </c>
      <c r="O264" s="77">
        <f t="shared" si="76"/>
        <v>0.01</v>
      </c>
      <c r="P264" s="77">
        <f t="shared" si="77"/>
        <v>0.01</v>
      </c>
      <c r="Q264" s="86" t="str">
        <f t="shared" si="78"/>
        <v>0-0</v>
      </c>
      <c r="R264" s="79" t="str">
        <f t="shared" si="79"/>
        <v>0-0</v>
      </c>
      <c r="S264" s="60"/>
      <c r="T264" s="60"/>
    </row>
    <row r="265" spans="1:20" ht="15.75" thickBot="1">
      <c r="A265" s="87" t="s">
        <v>37</v>
      </c>
      <c r="B265" s="88" t="str">
        <f>+G246</f>
        <v>J. Julin</v>
      </c>
      <c r="C265" s="89" t="s">
        <v>8</v>
      </c>
      <c r="D265" s="90" t="str">
        <f>+G252</f>
        <v>M. Lehto</v>
      </c>
      <c r="E265" s="91"/>
      <c r="F265" s="91"/>
      <c r="G265" s="91"/>
      <c r="H265" s="91"/>
      <c r="I265" s="91"/>
      <c r="J265" s="122" t="str">
        <f t="shared" si="72"/>
        <v>0-0</v>
      </c>
      <c r="K265" s="123"/>
      <c r="L265" s="85">
        <f t="shared" si="73"/>
        <v>0</v>
      </c>
      <c r="M265" s="77">
        <f t="shared" si="74"/>
        <v>0</v>
      </c>
      <c r="N265" s="77">
        <f t="shared" si="75"/>
        <v>0</v>
      </c>
      <c r="O265" s="77">
        <f t="shared" si="76"/>
        <v>0.01</v>
      </c>
      <c r="P265" s="77">
        <f t="shared" si="77"/>
        <v>0.01</v>
      </c>
      <c r="Q265" s="86" t="str">
        <f t="shared" si="78"/>
        <v>0-0</v>
      </c>
      <c r="R265" s="79" t="str">
        <f t="shared" si="79"/>
        <v>0-0</v>
      </c>
      <c r="S265" s="60"/>
      <c r="T265" s="60"/>
    </row>
    <row r="266" spans="4:20" ht="16.5" thickBot="1">
      <c r="D266" s="68"/>
      <c r="H266" s="55" t="s">
        <v>38</v>
      </c>
      <c r="J266" s="124" t="str">
        <f>+CONCATENATE(LEFT(J256)+LEFT(J257)+LEFT(J258)+LEFT(J259)+LEFT(J260)+LEFT(J261)+LEFT(J262)+LEFT(J263)+LEFT(J264)+LEFT(J265),"-",RIGHT(J256)+RIGHT(J257)+RIGHT(J258)+RIGHT(J259)+RIGHT(J260)+RIGHT(J261)+RIGHT(J262)+RIGHT(J263)+RIGHT(J264)+RIGHT(J265))</f>
        <v>5-2</v>
      </c>
      <c r="K266" s="125"/>
      <c r="L266" s="60"/>
      <c r="M266" s="60"/>
      <c r="N266" s="60"/>
      <c r="O266" s="60"/>
      <c r="P266" s="60"/>
      <c r="Q266" s="60"/>
      <c r="R266" s="92" t="str">
        <f>+CONCATENATE(LEFT(R256)+LEFT(R257)+LEFT(R258)+LEFT(R259)+LEFT(R260)+LEFT(R261)+LEFT(R262)+LEFT(R263)+LEFT(R264)+LEFT(R265),"-")</f>
        <v>5-</v>
      </c>
      <c r="S266" s="60"/>
      <c r="T266" s="60"/>
    </row>
    <row r="267" spans="4:20" ht="10.5" customHeight="1">
      <c r="D267" s="68"/>
      <c r="L267" s="60"/>
      <c r="M267" s="60"/>
      <c r="N267" s="60"/>
      <c r="O267" s="60"/>
      <c r="P267" s="60"/>
      <c r="Q267" s="60"/>
      <c r="R267" s="93"/>
      <c r="S267" s="60"/>
      <c r="T267" s="60"/>
    </row>
    <row r="268" spans="1:11" ht="15">
      <c r="A268" s="56" t="s">
        <v>39</v>
      </c>
      <c r="B268" s="56"/>
      <c r="C268" s="56"/>
      <c r="D268" s="56" t="s">
        <v>40</v>
      </c>
      <c r="E268" s="56"/>
      <c r="F268" s="56"/>
      <c r="G268" s="56" t="s">
        <v>41</v>
      </c>
      <c r="H268" s="56"/>
      <c r="I268" s="56"/>
      <c r="J268" s="56"/>
      <c r="K268" s="56"/>
    </row>
    <row r="269" spans="1:11" ht="18" customHeight="1">
      <c r="A269" s="126"/>
      <c r="B269" s="126"/>
      <c r="C269" s="56"/>
      <c r="D269" s="126"/>
      <c r="E269" s="126"/>
      <c r="F269" s="56"/>
      <c r="G269" s="126"/>
      <c r="H269" s="126"/>
      <c r="I269" s="126"/>
      <c r="J269" s="126"/>
      <c r="K269" s="56"/>
    </row>
  </sheetData>
  <mergeCells count="300">
    <mergeCell ref="J22:K22"/>
    <mergeCell ref="J23:K23"/>
    <mergeCell ref="J12:K12"/>
    <mergeCell ref="J13:K13"/>
    <mergeCell ref="J18:K18"/>
    <mergeCell ref="J19:K19"/>
    <mergeCell ref="J20:K20"/>
    <mergeCell ref="J21:K21"/>
    <mergeCell ref="J14:K14"/>
    <mergeCell ref="J15:K15"/>
    <mergeCell ref="C8:C9"/>
    <mergeCell ref="A3:B3"/>
    <mergeCell ref="J16:K16"/>
    <mergeCell ref="J17:K17"/>
    <mergeCell ref="G3:I3"/>
    <mergeCell ref="G4:I4"/>
    <mergeCell ref="G5:I5"/>
    <mergeCell ref="G8:I8"/>
    <mergeCell ref="G9:I9"/>
    <mergeCell ref="G10:I10"/>
    <mergeCell ref="A1:B1"/>
    <mergeCell ref="G26:J26"/>
    <mergeCell ref="D26:E26"/>
    <mergeCell ref="A26:B26"/>
    <mergeCell ref="A5:B5"/>
    <mergeCell ref="C5:E5"/>
    <mergeCell ref="A7:B7"/>
    <mergeCell ref="C3:D3"/>
    <mergeCell ref="A8:B9"/>
    <mergeCell ref="D8:D9"/>
    <mergeCell ref="A28:B28"/>
    <mergeCell ref="A30:B30"/>
    <mergeCell ref="C30:D30"/>
    <mergeCell ref="G30:I30"/>
    <mergeCell ref="G31:I31"/>
    <mergeCell ref="A32:B32"/>
    <mergeCell ref="C32:E32"/>
    <mergeCell ref="G32:I32"/>
    <mergeCell ref="A34:B34"/>
    <mergeCell ref="A35:B36"/>
    <mergeCell ref="C35:C36"/>
    <mergeCell ref="D35:D36"/>
    <mergeCell ref="G35:I35"/>
    <mergeCell ref="G36:I36"/>
    <mergeCell ref="G37:I37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A53:B53"/>
    <mergeCell ref="D53:E53"/>
    <mergeCell ref="G53:J53"/>
    <mergeCell ref="A55:B55"/>
    <mergeCell ref="A57:B57"/>
    <mergeCell ref="C57:D57"/>
    <mergeCell ref="G57:I57"/>
    <mergeCell ref="G58:I58"/>
    <mergeCell ref="A59:B59"/>
    <mergeCell ref="C59:E59"/>
    <mergeCell ref="G59:I59"/>
    <mergeCell ref="A61:B61"/>
    <mergeCell ref="A62:B63"/>
    <mergeCell ref="C62:C63"/>
    <mergeCell ref="D62:D63"/>
    <mergeCell ref="G62:I62"/>
    <mergeCell ref="G63:I63"/>
    <mergeCell ref="G64:I64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A80:B80"/>
    <mergeCell ref="D80:E80"/>
    <mergeCell ref="G80:J80"/>
    <mergeCell ref="A82:B82"/>
    <mergeCell ref="A84:B84"/>
    <mergeCell ref="C84:D84"/>
    <mergeCell ref="G84:I84"/>
    <mergeCell ref="G85:I85"/>
    <mergeCell ref="A86:B86"/>
    <mergeCell ref="C86:E86"/>
    <mergeCell ref="G86:I86"/>
    <mergeCell ref="A88:B88"/>
    <mergeCell ref="A89:B90"/>
    <mergeCell ref="C89:C90"/>
    <mergeCell ref="D89:D90"/>
    <mergeCell ref="G89:I89"/>
    <mergeCell ref="G90:I90"/>
    <mergeCell ref="G91:I91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A107:B107"/>
    <mergeCell ref="D107:E107"/>
    <mergeCell ref="G107:J107"/>
    <mergeCell ref="A109:B109"/>
    <mergeCell ref="A111:B111"/>
    <mergeCell ref="C111:D111"/>
    <mergeCell ref="G111:I111"/>
    <mergeCell ref="G112:I112"/>
    <mergeCell ref="A113:B113"/>
    <mergeCell ref="C113:E113"/>
    <mergeCell ref="G113:I113"/>
    <mergeCell ref="A115:B115"/>
    <mergeCell ref="A116:B117"/>
    <mergeCell ref="C116:C117"/>
    <mergeCell ref="D116:D117"/>
    <mergeCell ref="G116:I116"/>
    <mergeCell ref="G117:I117"/>
    <mergeCell ref="G118:I118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A134:B134"/>
    <mergeCell ref="D134:E134"/>
    <mergeCell ref="G134:J134"/>
    <mergeCell ref="A136:B136"/>
    <mergeCell ref="A138:B138"/>
    <mergeCell ref="C138:D138"/>
    <mergeCell ref="G138:I138"/>
    <mergeCell ref="G139:I139"/>
    <mergeCell ref="A140:B140"/>
    <mergeCell ref="C140:E140"/>
    <mergeCell ref="G140:I140"/>
    <mergeCell ref="A142:B142"/>
    <mergeCell ref="A143:B144"/>
    <mergeCell ref="C143:C144"/>
    <mergeCell ref="D143:D144"/>
    <mergeCell ref="G143:I143"/>
    <mergeCell ref="G144:I144"/>
    <mergeCell ref="G145:I145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A161:B161"/>
    <mergeCell ref="D161:E161"/>
    <mergeCell ref="G161:J161"/>
    <mergeCell ref="A163:B163"/>
    <mergeCell ref="A165:B165"/>
    <mergeCell ref="C165:D165"/>
    <mergeCell ref="G165:I165"/>
    <mergeCell ref="G166:I166"/>
    <mergeCell ref="A167:B167"/>
    <mergeCell ref="C167:E167"/>
    <mergeCell ref="G167:I167"/>
    <mergeCell ref="A169:B169"/>
    <mergeCell ref="A170:B171"/>
    <mergeCell ref="C170:C171"/>
    <mergeCell ref="D170:D171"/>
    <mergeCell ref="G170:I170"/>
    <mergeCell ref="G171:I171"/>
    <mergeCell ref="G172:I172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A188:B188"/>
    <mergeCell ref="D188:E188"/>
    <mergeCell ref="G188:J188"/>
    <mergeCell ref="A190:B190"/>
    <mergeCell ref="A192:B192"/>
    <mergeCell ref="C192:D192"/>
    <mergeCell ref="G192:I192"/>
    <mergeCell ref="G193:I193"/>
    <mergeCell ref="A194:B194"/>
    <mergeCell ref="C194:E194"/>
    <mergeCell ref="G194:I194"/>
    <mergeCell ref="A196:B196"/>
    <mergeCell ref="A197:B198"/>
    <mergeCell ref="C197:C198"/>
    <mergeCell ref="D197:D198"/>
    <mergeCell ref="G197:I197"/>
    <mergeCell ref="G198:I198"/>
    <mergeCell ref="G199:I199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A215:B215"/>
    <mergeCell ref="D215:E215"/>
    <mergeCell ref="G215:J215"/>
    <mergeCell ref="A217:B217"/>
    <mergeCell ref="A219:B219"/>
    <mergeCell ref="C219:D219"/>
    <mergeCell ref="G219:I219"/>
    <mergeCell ref="G220:I220"/>
    <mergeCell ref="A221:B221"/>
    <mergeCell ref="C221:E221"/>
    <mergeCell ref="G221:I221"/>
    <mergeCell ref="A223:B223"/>
    <mergeCell ref="A224:B225"/>
    <mergeCell ref="C224:C225"/>
    <mergeCell ref="D224:D225"/>
    <mergeCell ref="G224:I224"/>
    <mergeCell ref="G225:I225"/>
    <mergeCell ref="G226:I226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A242:B242"/>
    <mergeCell ref="D242:E242"/>
    <mergeCell ref="G242:J242"/>
    <mergeCell ref="A244:B244"/>
    <mergeCell ref="A246:B246"/>
    <mergeCell ref="C246:D246"/>
    <mergeCell ref="G246:I246"/>
    <mergeCell ref="G247:I247"/>
    <mergeCell ref="A248:B248"/>
    <mergeCell ref="C248:E248"/>
    <mergeCell ref="G248:I248"/>
    <mergeCell ref="A250:B250"/>
    <mergeCell ref="A251:B252"/>
    <mergeCell ref="C251:C252"/>
    <mergeCell ref="D251:D252"/>
    <mergeCell ref="G251:I251"/>
    <mergeCell ref="G252:I252"/>
    <mergeCell ref="G253:I253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A269:B269"/>
    <mergeCell ref="D269:E269"/>
    <mergeCell ref="G269:J269"/>
  </mergeCells>
  <printOptions/>
  <pageMargins left="0.75" right="0.75" top="1" bottom="1" header="0.4921259845" footer="0.492125984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Personal</cp:lastModifiedBy>
  <cp:lastPrinted>2002-11-03T16:46:49Z</cp:lastPrinted>
  <dcterms:created xsi:type="dcterms:W3CDTF">2002-11-03T16:46:00Z</dcterms:created>
  <dcterms:modified xsi:type="dcterms:W3CDTF">2006-11-12T12:12:56Z</dcterms:modified>
  <cp:category/>
  <cp:version/>
  <cp:contentType/>
  <cp:contentStatus/>
</cp:coreProperties>
</file>