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firstSheet="3" activeTab="8"/>
  </bookViews>
  <sheets>
    <sheet name="pojat poolit" sheetId="1" r:id="rId1"/>
    <sheet name="pojat-JATKO" sheetId="2" r:id="rId2"/>
    <sheet name="tytöt poolit" sheetId="3" r:id="rId3"/>
    <sheet name="tytöt-JATKO" sheetId="4" r:id="rId4"/>
    <sheet name="tytöt alempi" sheetId="5" r:id="rId5"/>
    <sheet name="joukkue pojat" sheetId="6" r:id="rId6"/>
    <sheet name="joukkue tytöt" sheetId="7" r:id="rId7"/>
    <sheet name="pojat joukkuepelit" sheetId="8" r:id="rId8"/>
    <sheet name="tytöt joukkuepelit" sheetId="9" r:id="rId9"/>
  </sheets>
  <definedNames/>
  <calcPr fullCalcOnLoad="1"/>
</workbook>
</file>

<file path=xl/sharedStrings.xml><?xml version="1.0" encoding="utf-8"?>
<sst xmlns="http://schemas.openxmlformats.org/spreadsheetml/2006/main" count="3480" uniqueCount="405">
  <si>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</si>
  <si>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</si>
  <si>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</si>
  <si>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</si>
  <si>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</si>
  <si>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</si>
  <si>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</si>
  <si>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</si>
  <si>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</si>
  <si>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</si>
  <si>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</si>
  <si>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</si>
  <si>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</si>
  <si>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</si>
  <si>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</si>
  <si>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</si>
  <si>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</si>
  <si>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</si>
  <si>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</si>
  <si>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</si>
  <si>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</si>
  <si>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</si>
  <si>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</si>
  <si>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</si>
  <si>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</si>
  <si>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</si>
  <si>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</si>
  <si>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</si>
  <si>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</si>
  <si>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G1</t>
  </si>
  <si>
    <t>G2</t>
  </si>
  <si>
    <t>H1</t>
  </si>
  <si>
    <t>H2</t>
  </si>
  <si>
    <t>RN</t>
  </si>
  <si>
    <t>1-2</t>
  </si>
  <si>
    <t>1-3</t>
  </si>
  <si>
    <t>1-4</t>
  </si>
  <si>
    <t>1-5</t>
  </si>
  <si>
    <t>2-3</t>
  </si>
  <si>
    <t>2-4</t>
  </si>
  <si>
    <t>2-5</t>
  </si>
  <si>
    <t>3-4</t>
  </si>
  <si>
    <t>3-5</t>
  </si>
  <si>
    <t>4-5</t>
  </si>
  <si>
    <t>932</t>
  </si>
  <si>
    <t>939</t>
  </si>
  <si>
    <t>946</t>
  </si>
  <si>
    <t>958</t>
  </si>
  <si>
    <t>967</t>
  </si>
  <si>
    <t>984</t>
  </si>
  <si>
    <t>994</t>
  </si>
  <si>
    <t>996</t>
  </si>
  <si>
    <t>MBF</t>
  </si>
  <si>
    <t>YNM</t>
  </si>
  <si>
    <t>1002</t>
  </si>
  <si>
    <t>1018</t>
  </si>
  <si>
    <t>1047</t>
  </si>
  <si>
    <t>1059</t>
  </si>
  <si>
    <t>1061</t>
  </si>
  <si>
    <t>1081</t>
  </si>
  <si>
    <t>1130</t>
  </si>
  <si>
    <t>1135</t>
  </si>
  <si>
    <t>1173</t>
  </si>
  <si>
    <t>1190</t>
  </si>
  <si>
    <t>1259</t>
  </si>
  <si>
    <t>1266</t>
  </si>
  <si>
    <t>1300</t>
  </si>
  <si>
    <t>1314</t>
  </si>
  <si>
    <t>1364</t>
  </si>
  <si>
    <t>1369</t>
  </si>
  <si>
    <t>1386</t>
  </si>
  <si>
    <t>1429</t>
  </si>
  <si>
    <t>1458</t>
  </si>
  <si>
    <t>1479</t>
  </si>
  <si>
    <t>1561</t>
  </si>
  <si>
    <t>1641</t>
  </si>
  <si>
    <t>1655</t>
  </si>
  <si>
    <t>1696</t>
  </si>
  <si>
    <t>1838</t>
  </si>
  <si>
    <t>Erät</t>
  </si>
  <si>
    <t xml:space="preserve">Klo </t>
  </si>
  <si>
    <t>KoKa</t>
  </si>
  <si>
    <t>Nimi</t>
  </si>
  <si>
    <t>Sija</t>
  </si>
  <si>
    <t>TuKa</t>
  </si>
  <si>
    <t>TuPy</t>
  </si>
  <si>
    <t>Vana</t>
  </si>
  <si>
    <t>Wega</t>
  </si>
  <si>
    <t>KuPTS</t>
  </si>
  <si>
    <t>ParPi</t>
  </si>
  <si>
    <t>Seura</t>
  </si>
  <si>
    <t>pojat</t>
  </si>
  <si>
    <t>tytöt</t>
  </si>
  <si>
    <t>1. erä</t>
  </si>
  <si>
    <t>2. erä</t>
  </si>
  <si>
    <t>3. erä</t>
  </si>
  <si>
    <t>4. erä</t>
  </si>
  <si>
    <t>5. erä</t>
  </si>
  <si>
    <t>Ottelu</t>
  </si>
  <si>
    <t>Por-83</t>
  </si>
  <si>
    <t>Spinni</t>
  </si>
  <si>
    <t>TIP-70</t>
  </si>
  <si>
    <t>Voitot</t>
  </si>
  <si>
    <t>Pisteet</t>
  </si>
  <si>
    <t>Pooli A</t>
  </si>
  <si>
    <t>Pooli B</t>
  </si>
  <si>
    <t>Pooli C</t>
  </si>
  <si>
    <t>Pooli D</t>
  </si>
  <si>
    <t>Pooli E</t>
  </si>
  <si>
    <t>Pooli F</t>
  </si>
  <si>
    <t>Pooli G</t>
  </si>
  <si>
    <t>Pooli H</t>
  </si>
  <si>
    <t>Tuomari</t>
  </si>
  <si>
    <t>PT Espoo</t>
  </si>
  <si>
    <t>TTC BOOM</t>
  </si>
  <si>
    <t>Klo 00.00</t>
  </si>
  <si>
    <t>Lotto Max</t>
  </si>
  <si>
    <t>Mart Luuk</t>
  </si>
  <si>
    <t>Naumi Alex</t>
  </si>
  <si>
    <t>Näks Lauri</t>
  </si>
  <si>
    <t>Seitz Miro</t>
  </si>
  <si>
    <t>Vanto Otto</t>
  </si>
  <si>
    <t>Hewitt Frey</t>
  </si>
  <si>
    <t>Annunen Joni</t>
  </si>
  <si>
    <t>Hirvi Krista</t>
  </si>
  <si>
    <t>Nappulaliiga</t>
  </si>
  <si>
    <t>Pelli Katrin</t>
  </si>
  <si>
    <t>Terakaj Roni</t>
  </si>
  <si>
    <t>Viljak Gerli</t>
  </si>
  <si>
    <t>Wang Shenran</t>
  </si>
  <si>
    <t>Blinova Elina</t>
  </si>
  <si>
    <t>Grannas Anton</t>
  </si>
  <si>
    <t>Holmberg Erik</t>
  </si>
  <si>
    <t>Larkin Stepan</t>
  </si>
  <si>
    <t>Nerman Ksenia</t>
  </si>
  <si>
    <t>Pitkänen Tatu</t>
  </si>
  <si>
    <t>Valasti Veeti</t>
  </si>
  <si>
    <t>Englund Carina</t>
  </si>
  <si>
    <t>Eriksson Pihla</t>
  </si>
  <si>
    <t>Eriksson Sofie</t>
  </si>
  <si>
    <t>Jalkanen Lauri</t>
  </si>
  <si>
    <t>Kollanus Paavo</t>
  </si>
  <si>
    <t>Laaksonen Samu</t>
  </si>
  <si>
    <t>Piirainen Aapo</t>
  </si>
  <si>
    <t>Salakari Eemil</t>
  </si>
  <si>
    <t>Trifonov Jakov</t>
  </si>
  <si>
    <t>Wiksten Minttu</t>
  </si>
  <si>
    <t>Filyshkin Danil</t>
  </si>
  <si>
    <t>Flemming Veikka</t>
  </si>
  <si>
    <t>Jansons Rolands</t>
  </si>
  <si>
    <t>Kortetmaa Juuso</t>
  </si>
  <si>
    <t>Lotto Alexandra</t>
  </si>
  <si>
    <t>Rautalin Taneli</t>
  </si>
  <si>
    <t>Lundström Annika</t>
  </si>
  <si>
    <t>Ruhtila Jasmiina</t>
  </si>
  <si>
    <t>Ryzhenkov Alexey</t>
  </si>
  <si>
    <t>Tiljander Aleksi</t>
  </si>
  <si>
    <t>Aittokallio Evert</t>
  </si>
  <si>
    <t>Kangasniemi Frans</t>
  </si>
  <si>
    <t>Koivistoinen Eero</t>
  </si>
  <si>
    <t>Saarialho Kaarina</t>
  </si>
  <si>
    <t>pojat JATKOKAAVIO</t>
  </si>
  <si>
    <t>tytöt JATKOKAAVIO</t>
  </si>
  <si>
    <t>Saarialho Marianna</t>
  </si>
  <si>
    <t>Koivistoinen Martti</t>
  </si>
  <si>
    <t>11-1</t>
  </si>
  <si>
    <t>3-0</t>
  </si>
  <si>
    <t>11-0</t>
  </si>
  <si>
    <t>11-4</t>
  </si>
  <si>
    <t>11-5</t>
  </si>
  <si>
    <t>11-3</t>
  </si>
  <si>
    <t>0-6</t>
  </si>
  <si>
    <t>6-0</t>
  </si>
  <si>
    <t>3-3</t>
  </si>
  <si>
    <t>11-8</t>
  </si>
  <si>
    <t>11-6</t>
  </si>
  <si>
    <t>11-9</t>
  </si>
  <si>
    <t>7-11</t>
  </si>
  <si>
    <t>0-11</t>
  </si>
  <si>
    <t>2-11</t>
  </si>
  <si>
    <t>0-3</t>
  </si>
  <si>
    <t>12-10</t>
  </si>
  <si>
    <t>11-2</t>
  </si>
  <si>
    <t>6,3,6</t>
  </si>
  <si>
    <t>9,6,8</t>
  </si>
  <si>
    <t>POR-83</t>
  </si>
  <si>
    <t>8,4,9</t>
  </si>
  <si>
    <t>10,8,8</t>
  </si>
  <si>
    <t>4,7,8</t>
  </si>
  <si>
    <t>5,1,2</t>
  </si>
  <si>
    <t>9,9,4</t>
  </si>
  <si>
    <t>9,-11,7,7</t>
  </si>
  <si>
    <t>5,2,6</t>
  </si>
  <si>
    <t>7,4,6</t>
  </si>
  <si>
    <t>3,3,10</t>
  </si>
  <si>
    <t>8,9,9</t>
  </si>
  <si>
    <t>-13,-10,9,7,7</t>
  </si>
  <si>
    <t>4,-6,5,8</t>
  </si>
  <si>
    <t>9,9,9</t>
  </si>
  <si>
    <t>9,1,2</t>
  </si>
  <si>
    <t>-10,2,5,3</t>
  </si>
  <si>
    <t>9,-4,11,-9,8</t>
  </si>
  <si>
    <t>4,-9,6,11</t>
  </si>
  <si>
    <t>3,4,4</t>
  </si>
  <si>
    <t>9,5,-9,12</t>
  </si>
  <si>
    <t>8,6,3</t>
  </si>
  <si>
    <t>11-7</t>
  </si>
  <si>
    <t>8-11</t>
  </si>
  <si>
    <t>6-11</t>
  </si>
  <si>
    <t>9-11</t>
  </si>
  <si>
    <t>3-1</t>
  </si>
  <si>
    <t>3-2</t>
  </si>
  <si>
    <t>11-13</t>
  </si>
  <si>
    <t>Pihkala  Arttu</t>
  </si>
  <si>
    <t>18-16</t>
  </si>
  <si>
    <t>10-12</t>
  </si>
  <si>
    <t>13-11</t>
  </si>
  <si>
    <t>12-14</t>
  </si>
  <si>
    <t>4-11</t>
  </si>
  <si>
    <t>5-11</t>
  </si>
  <si>
    <t>5-7</t>
  </si>
  <si>
    <t>2-0</t>
  </si>
  <si>
    <t>66-38</t>
  </si>
  <si>
    <t>55-49</t>
  </si>
  <si>
    <t>32-66</t>
  </si>
  <si>
    <t>9-1</t>
  </si>
  <si>
    <t>7-3</t>
  </si>
  <si>
    <t>3-6</t>
  </si>
  <si>
    <t>0-9</t>
  </si>
  <si>
    <t>105-49</t>
  </si>
  <si>
    <t>91-53</t>
  </si>
  <si>
    <t>57-70</t>
  </si>
  <si>
    <t>18-99</t>
  </si>
  <si>
    <t>10-3</t>
  </si>
  <si>
    <t>12-1</t>
  </si>
  <si>
    <t>3-11</t>
  </si>
  <si>
    <t>2-12</t>
  </si>
  <si>
    <t>6-6</t>
  </si>
  <si>
    <t>136-64</t>
  </si>
  <si>
    <t>142-69</t>
  </si>
  <si>
    <t>89-141</t>
  </si>
  <si>
    <t>80-151</t>
  </si>
  <si>
    <t>88-110</t>
  </si>
  <si>
    <t>9-4</t>
  </si>
  <si>
    <t>12-0</t>
  </si>
  <si>
    <t>7-6</t>
  </si>
  <si>
    <t>1-12</t>
  </si>
  <si>
    <t>3-10</t>
  </si>
  <si>
    <t>124-79</t>
  </si>
  <si>
    <t>132-42</t>
  </si>
  <si>
    <t>101-103</t>
  </si>
  <si>
    <t>65-142</t>
  </si>
  <si>
    <t>82-138</t>
  </si>
  <si>
    <t>1544</t>
  </si>
  <si>
    <t>111-57</t>
  </si>
  <si>
    <t>95-56</t>
  </si>
  <si>
    <t>49-92</t>
  </si>
  <si>
    <t>51-101</t>
  </si>
  <si>
    <t>9-0</t>
  </si>
  <si>
    <t>6-3</t>
  </si>
  <si>
    <t>99-48</t>
  </si>
  <si>
    <t>89-55</t>
  </si>
  <si>
    <t>49-101</t>
  </si>
  <si>
    <t>62-95</t>
  </si>
  <si>
    <t>99-37</t>
  </si>
  <si>
    <t>85-53</t>
  </si>
  <si>
    <t>63-98</t>
  </si>
  <si>
    <t>47-106</t>
  </si>
  <si>
    <t>6-5</t>
  </si>
  <si>
    <t>1-9</t>
  </si>
  <si>
    <t>99-20</t>
  </si>
  <si>
    <t>99-112</t>
  </si>
  <si>
    <t>87-99</t>
  </si>
  <si>
    <t>56-110</t>
  </si>
  <si>
    <t>66-13</t>
  </si>
  <si>
    <t>45-37</t>
  </si>
  <si>
    <t>5-66</t>
  </si>
  <si>
    <t>6-4</t>
  </si>
  <si>
    <t>4-8</t>
  </si>
  <si>
    <t>2-9</t>
  </si>
  <si>
    <t>99-32</t>
  </si>
  <si>
    <t>86-80</t>
  </si>
  <si>
    <t>94-111</t>
  </si>
  <si>
    <t>58-114</t>
  </si>
  <si>
    <t>67-35</t>
  </si>
  <si>
    <t>21-66</t>
  </si>
  <si>
    <t>56-43</t>
  </si>
  <si>
    <t>3-7</t>
  </si>
  <si>
    <t>99-46</t>
  </si>
  <si>
    <t>81-65</t>
  </si>
  <si>
    <t>78-94</t>
  </si>
  <si>
    <t>54-107</t>
  </si>
  <si>
    <t>TTC Boom</t>
  </si>
  <si>
    <t>Krista Hirvi</t>
  </si>
  <si>
    <t>4,10,-11,4</t>
  </si>
  <si>
    <t>10,6,10</t>
  </si>
  <si>
    <t>11,10,8</t>
  </si>
  <si>
    <t>Elina Blinova</t>
  </si>
  <si>
    <t>6,--6,11,5</t>
  </si>
  <si>
    <t>NAPPULALIIGA 2012 - Pojat joukkue</t>
  </si>
  <si>
    <t>Sijat 1-4</t>
  </si>
  <si>
    <t>SEURA</t>
  </si>
  <si>
    <t>KoKa 1</t>
  </si>
  <si>
    <t xml:space="preserve">TuKa </t>
  </si>
  <si>
    <t>Spinni 2</t>
  </si>
  <si>
    <t>Tulos</t>
  </si>
  <si>
    <t>KuPTS 1</t>
  </si>
  <si>
    <t>KoKa 2</t>
  </si>
  <si>
    <t>Spinni 1</t>
  </si>
  <si>
    <t>PT-Espoo</t>
  </si>
  <si>
    <t>KuPTS 2</t>
  </si>
  <si>
    <t>NAPPULALIIGA 2012 - Tytöt joukkue</t>
  </si>
  <si>
    <t>MBF 1</t>
  </si>
  <si>
    <t>sijat 5-6</t>
  </si>
  <si>
    <t xml:space="preserve">TTC BOOM -MBF 2 </t>
  </si>
  <si>
    <t>MBF 2</t>
  </si>
  <si>
    <t>FINAALI</t>
  </si>
  <si>
    <t>Suomen Pöytätennisliitto</t>
  </si>
  <si>
    <t>KILPAILU</t>
  </si>
  <si>
    <t>Joukkuepöytäkirja</t>
  </si>
  <si>
    <t>JÄRJESTÄJÄ</t>
  </si>
  <si>
    <t>LUOKKA</t>
  </si>
  <si>
    <t>PÄIVÄ</t>
  </si>
  <si>
    <t xml:space="preserve"> klo</t>
  </si>
  <si>
    <t>Joukkue ja pelaajat</t>
  </si>
  <si>
    <t>Koti</t>
  </si>
  <si>
    <t>Vieras</t>
  </si>
  <si>
    <t>A</t>
  </si>
  <si>
    <t>Shenran Wang</t>
  </si>
  <si>
    <t>Anna Kirichenko</t>
  </si>
  <si>
    <t>X</t>
  </si>
  <si>
    <t>Veikka Flemming</t>
  </si>
  <si>
    <t>Viivi-Mari Vastavuo</t>
  </si>
  <si>
    <t>B</t>
  </si>
  <si>
    <t>Evert Aittokallio</t>
  </si>
  <si>
    <t>Sofia Erkheikki</t>
  </si>
  <si>
    <t>Y</t>
  </si>
  <si>
    <t>Alex Naumi</t>
  </si>
  <si>
    <t>Pinja Eriksson</t>
  </si>
  <si>
    <t>Nelinpelin pelaajat</t>
  </si>
  <si>
    <t>Vain erien jäännöspisteet (esim 6 tai -7,-0 tekstimuotoilupilkku eteen)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</si>
  <si>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</si>
  <si>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</si>
  <si>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</si>
  <si>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</si>
  <si>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</si>
  <si>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</si>
  <si>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K</t>
  </si>
  <si>
    <t>V</t>
  </si>
  <si>
    <t>A-X</t>
  </si>
  <si>
    <t>B-Y</t>
  </si>
  <si>
    <t>Dbl</t>
  </si>
  <si>
    <t>A-Y</t>
  </si>
  <si>
    <t>B-X</t>
  </si>
  <si>
    <t>Allekirjoitukset</t>
  </si>
  <si>
    <t>Kotijoukkue</t>
  </si>
  <si>
    <t>Vierasjoukkue</t>
  </si>
  <si>
    <t>Voittaja</t>
  </si>
  <si>
    <t>SEMIFINAALI</t>
  </si>
  <si>
    <t>JoukkuePöytäkirja2.xls   / Asko Kilpi 13.1.2008</t>
  </si>
  <si>
    <t>Taneli Rautalin</t>
  </si>
  <si>
    <t>Aleksi Tiljander</t>
  </si>
  <si>
    <t>Samu Laaksonen</t>
  </si>
  <si>
    <t>Otto Vanto</t>
  </si>
  <si>
    <t>A -pooli</t>
  </si>
  <si>
    <t>Aleksei Ryzhenkov</t>
  </si>
  <si>
    <t>Daniel Filyshkin</t>
  </si>
  <si>
    <t>Jakov Trifonov</t>
  </si>
  <si>
    <t>A-pooli</t>
  </si>
  <si>
    <t>Frey Hewitt</t>
  </si>
  <si>
    <t>Erik Holmberg</t>
  </si>
  <si>
    <t>B-pooli</t>
  </si>
  <si>
    <t>Juuso Kortetmaa</t>
  </si>
  <si>
    <t>Lauri Jalkanen</t>
  </si>
  <si>
    <t>Eero Koivistoinen</t>
  </si>
  <si>
    <t>C-pooli</t>
  </si>
  <si>
    <t>Max Lotto</t>
  </si>
  <si>
    <t>Eemil Salakari</t>
  </si>
  <si>
    <t>Stepan Larkin</t>
  </si>
  <si>
    <t>Miro Seitz</t>
  </si>
  <si>
    <t>Veeti Valasti</t>
  </si>
  <si>
    <t>D-pooli</t>
  </si>
  <si>
    <t>Johan Nyberg</t>
  </si>
  <si>
    <t>Martti Koivistoinen</t>
  </si>
  <si>
    <t>Arttu Pihkala</t>
  </si>
  <si>
    <t>Aapo Piirainen</t>
  </si>
  <si>
    <t>Paavo Kollanus</t>
  </si>
  <si>
    <t>Finaali</t>
  </si>
  <si>
    <t>Pihla Eriksson</t>
  </si>
  <si>
    <t>Sofie Eriksson</t>
  </si>
  <si>
    <t>Annika Lundström</t>
  </si>
  <si>
    <t>Carina Englund</t>
  </si>
  <si>
    <t xml:space="preserve">Semifinaali </t>
  </si>
  <si>
    <t xml:space="preserve">Spinni </t>
  </si>
  <si>
    <t>Ksenia Nerman</t>
  </si>
  <si>
    <t>Alexandra Lotto</t>
  </si>
  <si>
    <t>Semifinaali</t>
  </si>
  <si>
    <t>Gerli Viljak</t>
  </si>
  <si>
    <t>Jasmiina Ruhtila</t>
  </si>
  <si>
    <t>5-6 sijat</t>
  </si>
  <si>
    <t>Kaarina Saarialho</t>
  </si>
  <si>
    <t>Marianna Sarialho</t>
  </si>
  <si>
    <t>Marianna Saarialho</t>
  </si>
  <si>
    <t>Katrin Pelli</t>
  </si>
  <si>
    <t>Carnina Englund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</si>
</sst>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dd\.mm\.yyyy"/>
    <numFmt numFmtId="173" formatCode="0_)"/>
  </numFmts>
  <fonts count="46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70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171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49" fontId="0" fillId="0" borderId="10" xfId="0" applyNumberFormat="1" applyFont="1" applyFill="1" applyBorder="1" applyAlignment="1" applyProtection="1">
      <alignment horizontal="left"/>
      <protection/>
    </xf>
    <xf numFmtId="49" fontId="1" fillId="0" borderId="11" xfId="0" applyNumberFormat="1" applyFont="1" applyFill="1" applyBorder="1" applyAlignment="1" applyProtection="1">
      <alignment horizontal="left"/>
      <protection/>
    </xf>
    <xf numFmtId="49" fontId="1" fillId="0" borderId="12" xfId="0" applyNumberFormat="1" applyFont="1" applyFill="1" applyBorder="1" applyAlignment="1" applyProtection="1">
      <alignment horizontal="left"/>
      <protection/>
    </xf>
    <xf numFmtId="49" fontId="1" fillId="0" borderId="13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15" xfId="0" applyNumberFormat="1" applyFont="1" applyFill="1" applyBorder="1" applyAlignment="1" applyProtection="1">
      <alignment horizontal="left"/>
      <protection/>
    </xf>
    <xf numFmtId="49" fontId="2" fillId="0" borderId="16" xfId="0" applyNumberFormat="1" applyFont="1" applyFill="1" applyBorder="1" applyAlignment="1" applyProtection="1">
      <alignment horizontal="left"/>
      <protection/>
    </xf>
    <xf numFmtId="49" fontId="2" fillId="0" borderId="17" xfId="0" applyNumberFormat="1" applyFont="1" applyFill="1" applyBorder="1" applyAlignment="1" applyProtection="1">
      <alignment horizontal="left"/>
      <protection/>
    </xf>
    <xf numFmtId="49" fontId="2" fillId="0" borderId="18" xfId="0" applyNumberFormat="1" applyFont="1" applyFill="1" applyBorder="1" applyAlignment="1" applyProtection="1">
      <alignment horizontal="left"/>
      <protection/>
    </xf>
    <xf numFmtId="49" fontId="2" fillId="0" borderId="19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horizontal="left"/>
      <protection/>
    </xf>
    <xf numFmtId="49" fontId="3" fillId="0" borderId="22" xfId="0" applyNumberFormat="1" applyFont="1" applyFill="1" applyBorder="1" applyAlignment="1" applyProtection="1">
      <alignment horizontal="left"/>
      <protection/>
    </xf>
    <xf numFmtId="49" fontId="3" fillId="0" borderId="14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23" xfId="0" applyNumberFormat="1" applyFont="1" applyFill="1" applyBorder="1" applyAlignment="1" applyProtection="1">
      <alignment horizontal="left"/>
      <protection/>
    </xf>
    <xf numFmtId="49" fontId="3" fillId="0" borderId="21" xfId="0" applyNumberFormat="1" applyFont="1" applyFill="1" applyBorder="1" applyAlignment="1" applyProtection="1">
      <alignment horizontal="left"/>
      <protection/>
    </xf>
    <xf numFmtId="49" fontId="3" fillId="0" borderId="20" xfId="0" applyNumberFormat="1" applyFont="1" applyFill="1" applyBorder="1" applyAlignment="1" applyProtection="1">
      <alignment horizontal="left"/>
      <protection/>
    </xf>
    <xf numFmtId="49" fontId="3" fillId="0" borderId="1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horizontal="left"/>
      <protection/>
    </xf>
    <xf numFmtId="49" fontId="0" fillId="0" borderId="22" xfId="0" applyNumberFormat="1" applyFont="1" applyFill="1" applyBorder="1" applyAlignment="1" applyProtection="1">
      <alignment horizontal="left"/>
      <protection/>
    </xf>
    <xf numFmtId="49" fontId="0" fillId="33" borderId="22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0" fillId="0" borderId="24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4" fillId="0" borderId="23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0" fillId="33" borderId="22" xfId="0" applyNumberFormat="1" applyFill="1" applyBorder="1" applyAlignment="1" applyProtection="1">
      <alignment horizontal="left"/>
      <protection/>
    </xf>
    <xf numFmtId="49" fontId="0" fillId="0" borderId="22" xfId="0" applyNumberFormat="1" applyFill="1" applyBorder="1" applyAlignment="1" applyProtection="1">
      <alignment horizontal="left"/>
      <protection/>
    </xf>
    <xf numFmtId="49" fontId="0" fillId="0" borderId="25" xfId="0" applyNumberFormat="1" applyFill="1" applyBorder="1" applyAlignment="1" applyProtection="1">
      <alignment horizontal="center"/>
      <protection/>
    </xf>
    <xf numFmtId="49" fontId="0" fillId="0" borderId="26" xfId="0" applyNumberFormat="1" applyFill="1" applyBorder="1" applyAlignment="1" applyProtection="1">
      <alignment horizontal="center"/>
      <protection/>
    </xf>
    <xf numFmtId="49" fontId="0" fillId="0" borderId="27" xfId="0" applyNumberFormat="1" applyFill="1" applyBorder="1" applyAlignment="1" applyProtection="1">
      <alignment horizontal="center"/>
      <protection/>
    </xf>
    <xf numFmtId="49" fontId="0" fillId="0" borderId="28" xfId="0" applyNumberForma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9" fontId="0" fillId="0" borderId="20" xfId="46" applyNumberFormat="1" applyFont="1" applyFill="1" applyBorder="1" applyAlignment="1" applyProtection="1">
      <alignment horizontal="left"/>
      <protection/>
    </xf>
    <xf numFmtId="49" fontId="0" fillId="0" borderId="0" xfId="46" applyNumberFormat="1" applyFont="1" applyFill="1" applyBorder="1" applyAlignment="1" applyProtection="1">
      <alignment horizontal="left"/>
      <protection/>
    </xf>
    <xf numFmtId="49" fontId="0" fillId="0" borderId="22" xfId="46" applyNumberFormat="1" applyFont="1" applyFill="1" applyBorder="1" applyAlignment="1" applyProtection="1">
      <alignment horizontal="left"/>
      <protection/>
    </xf>
    <xf numFmtId="49" fontId="0" fillId="0" borderId="29" xfId="46" applyNumberFormat="1" applyFont="1" applyFill="1" applyBorder="1" applyAlignment="1" applyProtection="1">
      <alignment horizontal="center"/>
      <protection/>
    </xf>
    <xf numFmtId="49" fontId="0" fillId="0" borderId="21" xfId="46" applyNumberFormat="1" applyFont="1" applyFill="1" applyBorder="1" applyAlignment="1" applyProtection="1">
      <alignment horizontal="center"/>
      <protection/>
    </xf>
    <xf numFmtId="49" fontId="0" fillId="0" borderId="30" xfId="46" applyNumberFormat="1" applyFont="1" applyFill="1" applyBorder="1" applyAlignment="1" applyProtection="1">
      <alignment horizontal="center"/>
      <protection/>
    </xf>
    <xf numFmtId="49" fontId="0" fillId="0" borderId="14" xfId="46" applyNumberFormat="1" applyFont="1" applyFill="1" applyBorder="1" applyAlignment="1" applyProtection="1">
      <alignment horizontal="left"/>
      <protection/>
    </xf>
    <xf numFmtId="0" fontId="0" fillId="34" borderId="22" xfId="46" applyNumberFormat="1" applyFont="1" applyFill="1" applyBorder="1" applyAlignment="1" applyProtection="1">
      <alignment horizontal="left"/>
      <protection/>
    </xf>
    <xf numFmtId="49" fontId="0" fillId="34" borderId="29" xfId="46" applyNumberFormat="1" applyFont="1" applyFill="1" applyBorder="1" applyAlignment="1" applyProtection="1">
      <alignment horizontal="center"/>
      <protection/>
    </xf>
    <xf numFmtId="49" fontId="0" fillId="34" borderId="21" xfId="46" applyNumberFormat="1" applyFont="1" applyFill="1" applyBorder="1" applyAlignment="1" applyProtection="1">
      <alignment horizontal="center"/>
      <protection/>
    </xf>
    <xf numFmtId="49" fontId="0" fillId="34" borderId="30" xfId="46" applyNumberFormat="1" applyFont="1" applyFill="1" applyBorder="1" applyAlignment="1" applyProtection="1">
      <alignment horizontal="center"/>
      <protection/>
    </xf>
    <xf numFmtId="49" fontId="0" fillId="0" borderId="25" xfId="46" applyNumberFormat="1" applyFill="1" applyBorder="1" applyAlignment="1" applyProtection="1">
      <alignment horizontal="center"/>
      <protection/>
    </xf>
    <xf numFmtId="49" fontId="0" fillId="0" borderId="26" xfId="46" applyNumberFormat="1" applyFont="1" applyFill="1" applyBorder="1" applyAlignment="1" applyProtection="1">
      <alignment horizontal="center"/>
      <protection/>
    </xf>
    <xf numFmtId="49" fontId="0" fillId="0" borderId="25" xfId="46" applyNumberFormat="1" applyFont="1" applyFill="1" applyBorder="1" applyAlignment="1" applyProtection="1">
      <alignment horizontal="center"/>
      <protection/>
    </xf>
    <xf numFmtId="0" fontId="0" fillId="0" borderId="22" xfId="46" applyNumberFormat="1" applyFont="1" applyFill="1" applyBorder="1" applyAlignment="1" applyProtection="1">
      <alignment horizontal="left"/>
      <protection/>
    </xf>
    <xf numFmtId="49" fontId="0" fillId="0" borderId="28" xfId="46" applyNumberFormat="1" applyFont="1" applyFill="1" applyBorder="1" applyAlignment="1" applyProtection="1">
      <alignment horizontal="center"/>
      <protection/>
    </xf>
    <xf numFmtId="49" fontId="0" fillId="0" borderId="20" xfId="48" applyNumberFormat="1" applyFont="1" applyFill="1" applyBorder="1" applyAlignment="1" applyProtection="1">
      <alignment horizontal="left"/>
      <protection/>
    </xf>
    <xf numFmtId="49" fontId="2" fillId="0" borderId="0" xfId="48" applyNumberFormat="1" applyFont="1" applyFill="1" applyBorder="1" applyAlignment="1" applyProtection="1">
      <alignment horizontal="left"/>
      <protection/>
    </xf>
    <xf numFmtId="49" fontId="3" fillId="0" borderId="22" xfId="48" applyNumberFormat="1" applyFont="1" applyFill="1" applyBorder="1" applyAlignment="1" applyProtection="1">
      <alignment horizontal="left"/>
      <protection/>
    </xf>
    <xf numFmtId="49" fontId="3" fillId="0" borderId="29" xfId="48" applyNumberFormat="1" applyFont="1" applyFill="1" applyBorder="1" applyAlignment="1" applyProtection="1">
      <alignment horizontal="center"/>
      <protection/>
    </xf>
    <xf numFmtId="49" fontId="3" fillId="0" borderId="21" xfId="48" applyNumberFormat="1" applyFont="1" applyFill="1" applyBorder="1" applyAlignment="1" applyProtection="1">
      <alignment horizontal="center"/>
      <protection/>
    </xf>
    <xf numFmtId="49" fontId="3" fillId="0" borderId="30" xfId="48" applyNumberFormat="1" applyFont="1" applyFill="1" applyBorder="1" applyAlignment="1" applyProtection="1">
      <alignment horizontal="center"/>
      <protection/>
    </xf>
    <xf numFmtId="49" fontId="3" fillId="0" borderId="14" xfId="48" applyNumberFormat="1" applyFont="1" applyFill="1" applyBorder="1" applyAlignment="1" applyProtection="1">
      <alignment horizontal="left"/>
      <protection/>
    </xf>
    <xf numFmtId="49" fontId="3" fillId="0" borderId="0" xfId="48" applyNumberFormat="1" applyFont="1" applyFill="1" applyBorder="1" applyAlignment="1" applyProtection="1">
      <alignment horizontal="left"/>
      <protection/>
    </xf>
    <xf numFmtId="0" fontId="3" fillId="0" borderId="22" xfId="48" applyNumberFormat="1" applyFont="1" applyFill="1" applyBorder="1" applyAlignment="1" applyProtection="1">
      <alignment horizontal="left"/>
      <protection/>
    </xf>
    <xf numFmtId="0" fontId="3" fillId="0" borderId="29" xfId="48" applyNumberFormat="1" applyFont="1" applyFill="1" applyBorder="1" applyAlignment="1" applyProtection="1">
      <alignment horizontal="center"/>
      <protection/>
    </xf>
    <xf numFmtId="0" fontId="3" fillId="0" borderId="21" xfId="48" applyNumberFormat="1" applyFont="1" applyFill="1" applyBorder="1" applyAlignment="1" applyProtection="1">
      <alignment horizontal="center"/>
      <protection/>
    </xf>
    <xf numFmtId="0" fontId="3" fillId="0" borderId="30" xfId="48" applyNumberFormat="1" applyFont="1" applyFill="1" applyBorder="1" applyAlignment="1" applyProtection="1">
      <alignment horizontal="center"/>
      <protection/>
    </xf>
    <xf numFmtId="49" fontId="3" fillId="0" borderId="23" xfId="48" applyNumberFormat="1" applyFont="1" applyFill="1" applyBorder="1" applyAlignment="1" applyProtection="1">
      <alignment horizontal="left"/>
      <protection/>
    </xf>
    <xf numFmtId="49" fontId="3" fillId="0" borderId="21" xfId="48" applyNumberFormat="1" applyFont="1" applyFill="1" applyBorder="1" applyAlignment="1" applyProtection="1">
      <alignment horizontal="left"/>
      <protection/>
    </xf>
    <xf numFmtId="49" fontId="3" fillId="0" borderId="20" xfId="48" applyNumberFormat="1" applyFont="1" applyFill="1" applyBorder="1" applyAlignment="1" applyProtection="1">
      <alignment horizontal="left"/>
      <protection/>
    </xf>
    <xf numFmtId="49" fontId="3" fillId="0" borderId="10" xfId="48" applyNumberFormat="1" applyFont="1" applyFill="1" applyBorder="1" applyAlignment="1" applyProtection="1">
      <alignment horizontal="left"/>
      <protection/>
    </xf>
    <xf numFmtId="49" fontId="3" fillId="0" borderId="23" xfId="48" applyNumberFormat="1" applyFont="1" applyFill="1" applyBorder="1" applyAlignment="1" applyProtection="1">
      <alignment horizontal="center"/>
      <protection/>
    </xf>
    <xf numFmtId="49" fontId="3" fillId="0" borderId="0" xfId="48" applyNumberFormat="1" applyFont="1" applyFill="1" applyBorder="1" applyAlignment="1" applyProtection="1">
      <alignment horizontal="center"/>
      <protection/>
    </xf>
    <xf numFmtId="0" fontId="2" fillId="0" borderId="0" xfId="47">
      <alignment/>
      <protection/>
    </xf>
    <xf numFmtId="0" fontId="2" fillId="0" borderId="31" xfId="47" applyBorder="1">
      <alignment/>
      <protection/>
    </xf>
    <xf numFmtId="0" fontId="23" fillId="0" borderId="32" xfId="47" applyFont="1" applyBorder="1" applyProtection="1">
      <alignment/>
      <protection/>
    </xf>
    <xf numFmtId="0" fontId="2" fillId="0" borderId="32" xfId="47" applyBorder="1">
      <alignment/>
      <protection/>
    </xf>
    <xf numFmtId="0" fontId="2" fillId="0" borderId="32" xfId="47" applyBorder="1" applyProtection="1">
      <alignment/>
      <protection/>
    </xf>
    <xf numFmtId="0" fontId="2" fillId="0" borderId="33" xfId="47" applyBorder="1">
      <alignment/>
      <protection/>
    </xf>
    <xf numFmtId="0" fontId="2" fillId="0" borderId="34" xfId="47" applyBorder="1">
      <alignment/>
      <protection/>
    </xf>
    <xf numFmtId="0" fontId="2" fillId="0" borderId="0" xfId="47" applyBorder="1">
      <alignment/>
      <protection/>
    </xf>
    <xf numFmtId="0" fontId="24" fillId="0" borderId="0" xfId="47" applyFont="1" applyBorder="1" applyProtection="1">
      <alignment/>
      <protection/>
    </xf>
    <xf numFmtId="0" fontId="2" fillId="0" borderId="0" xfId="47" applyBorder="1" applyProtection="1">
      <alignment/>
      <protection/>
    </xf>
    <xf numFmtId="0" fontId="4" fillId="0" borderId="29" xfId="47" applyFont="1" applyFill="1" applyBorder="1" applyProtection="1">
      <alignment/>
      <protection/>
    </xf>
    <xf numFmtId="0" fontId="23" fillId="0" borderId="21" xfId="47" applyFont="1" applyFill="1" applyBorder="1" applyProtection="1">
      <alignment/>
      <protection/>
    </xf>
    <xf numFmtId="0" fontId="24" fillId="35" borderId="21" xfId="47" applyFont="1" applyFill="1" applyBorder="1" applyAlignment="1" applyProtection="1">
      <alignment/>
      <protection locked="0"/>
    </xf>
    <xf numFmtId="0" fontId="0" fillId="0" borderId="21" xfId="47" applyFont="1" applyBorder="1" applyAlignment="1" applyProtection="1">
      <alignment/>
      <protection locked="0"/>
    </xf>
    <xf numFmtId="0" fontId="0" fillId="0" borderId="35" xfId="47" applyFont="1" applyBorder="1" applyAlignment="1" applyProtection="1">
      <alignment/>
      <protection locked="0"/>
    </xf>
    <xf numFmtId="0" fontId="2" fillId="0" borderId="36" xfId="47" applyBorder="1">
      <alignment/>
      <protection/>
    </xf>
    <xf numFmtId="0" fontId="0" fillId="0" borderId="31" xfId="0" applyBorder="1" applyAlignment="1">
      <alignment/>
    </xf>
    <xf numFmtId="0" fontId="25" fillId="0" borderId="0" xfId="47" applyFont="1" applyBorder="1" applyProtection="1">
      <alignment/>
      <protection/>
    </xf>
    <xf numFmtId="0" fontId="23" fillId="0" borderId="0" xfId="47" applyFont="1" applyBorder="1">
      <alignment/>
      <protection/>
    </xf>
    <xf numFmtId="0" fontId="0" fillId="0" borderId="34" xfId="0" applyBorder="1" applyAlignment="1">
      <alignment/>
    </xf>
    <xf numFmtId="0" fontId="2" fillId="0" borderId="21" xfId="47" applyFill="1" applyBorder="1" applyProtection="1">
      <alignment/>
      <protection/>
    </xf>
    <xf numFmtId="0" fontId="24" fillId="35" borderId="35" xfId="47" applyFont="1" applyFill="1" applyBorder="1" applyAlignment="1" applyProtection="1">
      <alignment/>
      <protection locked="0"/>
    </xf>
    <xf numFmtId="172" fontId="24" fillId="35" borderId="21" xfId="47" applyNumberFormat="1" applyFont="1" applyFill="1" applyBorder="1" applyAlignment="1" applyProtection="1">
      <alignment horizontal="left"/>
      <protection locked="0"/>
    </xf>
    <xf numFmtId="172" fontId="0" fillId="0" borderId="21" xfId="47" applyNumberFormat="1" applyFont="1" applyBorder="1" applyAlignment="1" applyProtection="1">
      <alignment horizontal="left"/>
      <protection locked="0"/>
    </xf>
    <xf numFmtId="0" fontId="0" fillId="0" borderId="21" xfId="47" applyFont="1" applyFill="1" applyBorder="1" applyAlignment="1" applyProtection="1">
      <alignment horizontal="center"/>
      <protection locked="0"/>
    </xf>
    <xf numFmtId="20" fontId="24" fillId="35" borderId="21" xfId="47" applyNumberFormat="1" applyFont="1" applyFill="1" applyBorder="1" applyAlignment="1" applyProtection="1">
      <alignment/>
      <protection locked="0"/>
    </xf>
    <xf numFmtId="0" fontId="26" fillId="0" borderId="0" xfId="47" applyFont="1" applyBorder="1" applyProtection="1">
      <alignment/>
      <protection/>
    </xf>
    <xf numFmtId="0" fontId="2" fillId="0" borderId="37" xfId="47" applyBorder="1">
      <alignment/>
      <protection/>
    </xf>
    <xf numFmtId="2" fontId="0" fillId="0" borderId="38" xfId="47" applyNumberFormat="1" applyFont="1" applyFill="1" applyBorder="1" applyAlignment="1">
      <alignment horizontal="center" vertical="center"/>
      <protection/>
    </xf>
    <xf numFmtId="0" fontId="24" fillId="35" borderId="29" xfId="47" applyFont="1" applyFill="1" applyBorder="1" applyAlignment="1" applyProtection="1">
      <alignment horizontal="left" vertical="center" indent="2"/>
      <protection locked="0"/>
    </xf>
    <xf numFmtId="0" fontId="0" fillId="35" borderId="30" xfId="47" applyFont="1" applyFill="1" applyBorder="1" applyAlignment="1" applyProtection="1">
      <alignment horizontal="left" vertical="center" indent="2"/>
      <protection locked="0"/>
    </xf>
    <xf numFmtId="0" fontId="23" fillId="0" borderId="30" xfId="47" applyFont="1" applyFill="1" applyBorder="1" applyAlignment="1" applyProtection="1">
      <alignment horizontal="left" vertical="center" indent="2"/>
      <protection locked="0"/>
    </xf>
    <xf numFmtId="0" fontId="0" fillId="0" borderId="22" xfId="47" applyFont="1" applyFill="1" applyBorder="1" applyAlignment="1">
      <alignment horizontal="center" vertical="center"/>
      <protection/>
    </xf>
    <xf numFmtId="0" fontId="0" fillId="0" borderId="21" xfId="47" applyFont="1" applyBorder="1" applyAlignment="1" applyProtection="1">
      <alignment horizontal="left" vertical="center" indent="2"/>
      <protection locked="0"/>
    </xf>
    <xf numFmtId="0" fontId="0" fillId="0" borderId="35" xfId="47" applyFont="1" applyBorder="1" applyAlignment="1" applyProtection="1">
      <alignment horizontal="left" vertical="center" indent="2"/>
      <protection locked="0"/>
    </xf>
    <xf numFmtId="2" fontId="0" fillId="0" borderId="39" xfId="47" applyNumberFormat="1" applyFont="1" applyFill="1" applyBorder="1" applyAlignment="1">
      <alignment horizontal="center"/>
      <protection/>
    </xf>
    <xf numFmtId="0" fontId="0" fillId="35" borderId="29" xfId="47" applyFont="1" applyFill="1" applyBorder="1" applyAlignment="1" applyProtection="1">
      <alignment horizontal="left"/>
      <protection locked="0"/>
    </xf>
    <xf numFmtId="0" fontId="0" fillId="35" borderId="30" xfId="47" applyFont="1" applyFill="1" applyBorder="1" applyAlignment="1" applyProtection="1">
      <alignment horizontal="left"/>
      <protection locked="0"/>
    </xf>
    <xf numFmtId="0" fontId="0" fillId="0" borderId="30" xfId="47" applyFont="1" applyFill="1" applyBorder="1" applyAlignment="1" applyProtection="1">
      <alignment/>
      <protection locked="0"/>
    </xf>
    <xf numFmtId="0" fontId="0" fillId="0" borderId="0" xfId="47" applyFont="1" applyFill="1" applyBorder="1" applyAlignment="1">
      <alignment horizontal="center"/>
      <protection/>
    </xf>
    <xf numFmtId="0" fontId="0" fillId="0" borderId="36" xfId="0" applyBorder="1" applyAlignment="1">
      <alignment/>
    </xf>
    <xf numFmtId="2" fontId="0" fillId="0" borderId="40" xfId="47" applyNumberFormat="1" applyFont="1" applyFill="1" applyBorder="1" applyAlignment="1">
      <alignment horizontal="center"/>
      <protection/>
    </xf>
    <xf numFmtId="0" fontId="0" fillId="0" borderId="26" xfId="47" applyFont="1" applyFill="1" applyBorder="1" applyAlignment="1">
      <alignment horizontal="center"/>
      <protection/>
    </xf>
    <xf numFmtId="2" fontId="0" fillId="0" borderId="41" xfId="47" applyNumberFormat="1" applyFont="1" applyFill="1" applyBorder="1" applyAlignment="1">
      <alignment horizontal="left"/>
      <protection/>
    </xf>
    <xf numFmtId="2" fontId="2" fillId="0" borderId="0" xfId="47" applyNumberFormat="1" applyFill="1" applyBorder="1" applyAlignment="1" applyProtection="1">
      <alignment horizontal="left"/>
      <protection locked="0"/>
    </xf>
    <xf numFmtId="0" fontId="2" fillId="0" borderId="10" xfId="47" applyFill="1" applyBorder="1" applyProtection="1">
      <alignment/>
      <protection locked="0"/>
    </xf>
    <xf numFmtId="2" fontId="2" fillId="0" borderId="0" xfId="47" applyNumberFormat="1" applyFill="1" applyBorder="1">
      <alignment/>
      <protection/>
    </xf>
    <xf numFmtId="0" fontId="2" fillId="0" borderId="0" xfId="47" applyFill="1" applyBorder="1" applyAlignment="1" applyProtection="1">
      <alignment/>
      <protection locked="0"/>
    </xf>
    <xf numFmtId="0" fontId="2" fillId="35" borderId="30" xfId="47" applyFill="1" applyBorder="1" applyAlignment="1" applyProtection="1">
      <alignment/>
      <protection locked="0"/>
    </xf>
    <xf numFmtId="2" fontId="0" fillId="0" borderId="38" xfId="47" applyNumberFormat="1" applyFont="1" applyFill="1" applyBorder="1" applyAlignment="1">
      <alignment horizontal="center"/>
      <protection/>
    </xf>
    <xf numFmtId="0" fontId="0" fillId="0" borderId="22" xfId="47" applyFont="1" applyFill="1" applyBorder="1" applyAlignment="1">
      <alignment horizontal="center"/>
      <protection/>
    </xf>
    <xf numFmtId="0" fontId="27" fillId="0" borderId="0" xfId="47" applyFont="1" applyBorder="1" applyProtection="1">
      <alignment/>
      <protection/>
    </xf>
    <xf numFmtId="0" fontId="23" fillId="0" borderId="0" xfId="47" applyFont="1" applyBorder="1" applyAlignment="1" applyProtection="1">
      <alignment horizontal="left"/>
      <protection/>
    </xf>
    <xf numFmtId="0" fontId="0" fillId="0" borderId="0" xfId="47" applyFont="1" applyBorder="1" applyProtection="1">
      <alignment/>
      <protection/>
    </xf>
    <xf numFmtId="0" fontId="0" fillId="0" borderId="22" xfId="47" applyFont="1" applyBorder="1" applyAlignment="1" applyProtection="1">
      <alignment horizontal="center"/>
      <protection/>
    </xf>
    <xf numFmtId="0" fontId="5" fillId="0" borderId="29" xfId="47" applyFont="1" applyBorder="1" applyAlignment="1" applyProtection="1">
      <alignment horizontal="left"/>
      <protection/>
    </xf>
    <xf numFmtId="0" fontId="0" fillId="0" borderId="30" xfId="47" applyFont="1" applyBorder="1" applyAlignment="1" applyProtection="1">
      <alignment horizontal="center"/>
      <protection/>
    </xf>
    <xf numFmtId="0" fontId="24" fillId="0" borderId="22" xfId="47" applyFont="1" applyBorder="1" applyAlignment="1" applyProtection="1">
      <alignment horizontal="center"/>
      <protection/>
    </xf>
    <xf numFmtId="0" fontId="24" fillId="0" borderId="42" xfId="47" applyFont="1" applyBorder="1" applyAlignment="1" applyProtection="1">
      <alignment horizontal="center"/>
      <protection/>
    </xf>
    <xf numFmtId="0" fontId="0" fillId="0" borderId="41" xfId="47" applyFont="1" applyBorder="1" applyAlignment="1">
      <alignment horizontal="center"/>
      <protection/>
    </xf>
    <xf numFmtId="0" fontId="4" fillId="0" borderId="21" xfId="47" applyNumberFormat="1" applyFont="1" applyBorder="1" applyProtection="1">
      <alignment/>
      <protection/>
    </xf>
    <xf numFmtId="0" fontId="4" fillId="0" borderId="21" xfId="47" applyFont="1" applyBorder="1" applyProtection="1">
      <alignment/>
      <protection/>
    </xf>
    <xf numFmtId="0" fontId="4" fillId="0" borderId="30" xfId="47" applyFont="1" applyBorder="1" applyProtection="1">
      <alignment/>
      <protection/>
    </xf>
    <xf numFmtId="173" fontId="0" fillId="35" borderId="22" xfId="47" applyNumberFormat="1" applyFont="1" applyFill="1" applyBorder="1" applyAlignment="1" applyProtection="1">
      <alignment horizontal="center"/>
      <protection locked="0"/>
    </xf>
    <xf numFmtId="0" fontId="0" fillId="0" borderId="28" xfId="47" applyFont="1" applyBorder="1" applyAlignment="1" applyProtection="1">
      <alignment horizontal="center"/>
      <protection/>
    </xf>
    <xf numFmtId="0" fontId="0" fillId="0" borderId="43" xfId="47" applyNumberFormat="1" applyFont="1" applyBorder="1" applyAlignment="1">
      <alignment horizontal="center"/>
      <protection/>
    </xf>
    <xf numFmtId="0" fontId="24" fillId="0" borderId="44" xfId="47" applyFont="1" applyFill="1" applyBorder="1" applyAlignment="1" applyProtection="1">
      <alignment horizontal="center"/>
      <protection/>
    </xf>
    <xf numFmtId="0" fontId="24" fillId="0" borderId="35" xfId="47" applyFont="1" applyFill="1" applyBorder="1" applyAlignment="1" applyProtection="1">
      <alignment horizontal="center"/>
      <protection/>
    </xf>
    <xf numFmtId="173" fontId="0" fillId="35" borderId="26" xfId="47" applyNumberFormat="1" applyFont="1" applyFill="1" applyBorder="1" applyAlignment="1" applyProtection="1">
      <alignment horizontal="center"/>
      <protection locked="0"/>
    </xf>
    <xf numFmtId="0" fontId="5" fillId="0" borderId="45" xfId="47" applyFont="1" applyBorder="1" applyAlignment="1">
      <alignment horizontal="center"/>
      <protection/>
    </xf>
    <xf numFmtId="0" fontId="4" fillId="0" borderId="46" xfId="47" applyNumberFormat="1" applyFont="1" applyBorder="1" applyAlignment="1" applyProtection="1">
      <alignment horizontal="left"/>
      <protection/>
    </xf>
    <xf numFmtId="0" fontId="4" fillId="0" borderId="21" xfId="47" applyNumberFormat="1" applyFont="1" applyBorder="1" applyAlignment="1" applyProtection="1">
      <alignment horizontal="left"/>
      <protection/>
    </xf>
    <xf numFmtId="0" fontId="2" fillId="0" borderId="23" xfId="47" applyNumberFormat="1" applyBorder="1" applyAlignment="1" applyProtection="1">
      <alignment horizontal="left"/>
      <protection/>
    </xf>
    <xf numFmtId="173" fontId="0" fillId="35" borderId="22" xfId="47" applyNumberFormat="1" applyFont="1" applyFill="1" applyBorder="1" applyAlignment="1" applyProtection="1">
      <alignment horizontal="center" vertical="center"/>
      <protection locked="0"/>
    </xf>
    <xf numFmtId="173" fontId="0" fillId="35" borderId="47" xfId="47" applyNumberFormat="1" applyFont="1" applyFill="1" applyBorder="1" applyAlignment="1" applyProtection="1">
      <alignment horizontal="center" vertical="center"/>
      <protection locked="0"/>
    </xf>
    <xf numFmtId="173" fontId="0" fillId="35" borderId="26" xfId="47" applyNumberFormat="1" applyFont="1" applyFill="1" applyBorder="1" applyAlignment="1" applyProtection="1">
      <alignment horizontal="center" vertical="center"/>
      <protection locked="0"/>
    </xf>
    <xf numFmtId="173" fontId="0" fillId="35" borderId="27" xfId="47" applyNumberFormat="1" applyFont="1" applyFill="1" applyBorder="1" applyAlignment="1" applyProtection="1">
      <alignment horizontal="center"/>
      <protection locked="0"/>
    </xf>
    <xf numFmtId="173" fontId="0" fillId="35" borderId="22" xfId="47" applyNumberFormat="1" applyFont="1" applyFill="1" applyBorder="1" applyAlignment="1" applyProtection="1" quotePrefix="1">
      <alignment horizontal="center"/>
      <protection locked="0"/>
    </xf>
    <xf numFmtId="0" fontId="0" fillId="0" borderId="48" xfId="47" applyNumberFormat="1" applyFont="1" applyBorder="1" applyAlignment="1">
      <alignment horizontal="center"/>
      <protection/>
    </xf>
    <xf numFmtId="0" fontId="24" fillId="0" borderId="29" xfId="47" applyFont="1" applyBorder="1" applyProtection="1">
      <alignment/>
      <protection/>
    </xf>
    <xf numFmtId="0" fontId="2" fillId="0" borderId="21" xfId="47" applyBorder="1">
      <alignment/>
      <protection/>
    </xf>
    <xf numFmtId="0" fontId="23" fillId="0" borderId="49" xfId="47" applyFont="1" applyFill="1" applyBorder="1" applyAlignment="1" applyProtection="1">
      <alignment horizontal="center"/>
      <protection/>
    </xf>
    <xf numFmtId="0" fontId="23" fillId="0" borderId="50" xfId="47" applyFont="1" applyFill="1" applyBorder="1" applyAlignment="1" applyProtection="1">
      <alignment horizontal="center"/>
      <protection/>
    </xf>
    <xf numFmtId="0" fontId="23" fillId="36" borderId="51" xfId="47" applyFont="1" applyFill="1" applyBorder="1" applyAlignment="1" applyProtection="1">
      <alignment horizontal="center"/>
      <protection/>
    </xf>
    <xf numFmtId="0" fontId="23" fillId="36" borderId="52" xfId="47" applyFont="1" applyFill="1" applyBorder="1" applyAlignment="1" applyProtection="1">
      <alignment horizontal="center"/>
      <protection/>
    </xf>
    <xf numFmtId="0" fontId="4" fillId="0" borderId="0" xfId="47" applyFont="1" applyBorder="1" applyProtection="1">
      <alignment/>
      <protection/>
    </xf>
    <xf numFmtId="0" fontId="4" fillId="0" borderId="0" xfId="47" applyFont="1" applyBorder="1">
      <alignment/>
      <protection/>
    </xf>
    <xf numFmtId="0" fontId="0" fillId="0" borderId="0" xfId="47" applyFont="1" applyBorder="1">
      <alignment/>
      <protection/>
    </xf>
    <xf numFmtId="0" fontId="28" fillId="36" borderId="53" xfId="47" applyFont="1" applyFill="1" applyBorder="1" applyAlignment="1" applyProtection="1">
      <alignment horizontal="left" vertical="center" indent="2"/>
      <protection/>
    </xf>
    <xf numFmtId="0" fontId="2" fillId="0" borderId="53" xfId="47" applyBorder="1" applyAlignment="1">
      <alignment horizontal="left" vertical="center" indent="2"/>
      <protection/>
    </xf>
    <xf numFmtId="0" fontId="2" fillId="0" borderId="54" xfId="47" applyBorder="1" applyAlignment="1">
      <alignment horizontal="left" vertical="center" indent="2"/>
      <protection/>
    </xf>
    <xf numFmtId="0" fontId="2" fillId="0" borderId="39" xfId="47" applyBorder="1">
      <alignment/>
      <protection/>
    </xf>
    <xf numFmtId="0" fontId="2" fillId="0" borderId="55" xfId="47" applyFill="1" applyBorder="1" applyProtection="1">
      <alignment/>
      <protection locked="0"/>
    </xf>
    <xf numFmtId="0" fontId="28" fillId="0" borderId="56" xfId="47" applyFont="1" applyFill="1" applyBorder="1" applyAlignment="1" applyProtection="1">
      <alignment horizontal="left" vertical="center" indent="2"/>
      <protection locked="0"/>
    </xf>
    <xf numFmtId="0" fontId="2" fillId="0" borderId="57" xfId="47" applyBorder="1">
      <alignment/>
      <protection/>
    </xf>
    <xf numFmtId="0" fontId="2" fillId="0" borderId="0" xfId="47" applyAlignment="1">
      <alignment horizontal="center"/>
      <protection/>
    </xf>
    <xf numFmtId="0" fontId="0" fillId="0" borderId="39" xfId="0" applyBorder="1" applyAlignment="1">
      <alignment/>
    </xf>
    <xf numFmtId="0" fontId="0" fillId="0" borderId="55" xfId="0" applyFill="1" applyBorder="1" applyAlignment="1" applyProtection="1">
      <alignment/>
      <protection locked="0"/>
    </xf>
    <xf numFmtId="0" fontId="28" fillId="0" borderId="56" xfId="0" applyFont="1" applyFill="1" applyBorder="1" applyAlignment="1" applyProtection="1">
      <alignment horizontal="left" vertical="center" indent="2"/>
      <protection locked="0"/>
    </xf>
    <xf numFmtId="0" fontId="0" fillId="0" borderId="57" xfId="0" applyBorder="1" applyAlignment="1">
      <alignment/>
    </xf>
    <xf numFmtId="0" fontId="27" fillId="0" borderId="0" xfId="0" applyFont="1" applyBorder="1" applyAlignment="1" quotePrefix="1">
      <alignment horizontal="left"/>
    </xf>
    <xf numFmtId="0" fontId="2" fillId="0" borderId="0" xfId="47" applyFill="1" applyBorder="1" applyProtection="1">
      <alignment/>
      <protection locked="0"/>
    </xf>
    <xf numFmtId="0" fontId="28" fillId="0" borderId="0" xfId="47" applyFont="1" applyFill="1" applyBorder="1" applyAlignment="1" applyProtection="1">
      <alignment horizontal="left" vertical="center" indent="2"/>
      <protection locked="0"/>
    </xf>
    <xf numFmtId="0" fontId="2" fillId="0" borderId="0" xfId="47" applyFill="1" applyBorder="1" applyAlignment="1" applyProtection="1">
      <alignment horizontal="center"/>
      <protection locked="0"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ali 2" xfId="46"/>
    <cellStyle name="Normaali_Joukkuetulokset" xfId="47"/>
    <cellStyle name="Normal 2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Comma [0]" xfId="55"/>
    <cellStyle name="Currency [0]" xfId="56"/>
    <cellStyle name="Selittävä teksti" xfId="57"/>
    <cellStyle name="Summa" xfId="58"/>
    <cellStyle name="Syöttö" xfId="59"/>
    <cellStyle name="Tarkistussolu" xfId="60"/>
    <cellStyle name="Tulostus" xfId="61"/>
    <cellStyle name="Currency" xfId="62"/>
    <cellStyle name="Varoitusteksti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7"/>
  <sheetViews>
    <sheetView zoomScalePageLayoutView="0" workbookViewId="0" topLeftCell="A61">
      <selection activeCell="L7" sqref="L7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125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91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115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33</v>
      </c>
      <c r="C6" s="15" t="s">
        <v>104</v>
      </c>
      <c r="D6" s="15" t="s">
        <v>90</v>
      </c>
      <c r="E6" s="15" t="s">
        <v>102</v>
      </c>
      <c r="F6" s="15" t="s">
        <v>79</v>
      </c>
      <c r="G6" s="15" t="s">
        <v>103</v>
      </c>
      <c r="H6" s="15" t="s">
        <v>83</v>
      </c>
      <c r="I6" s="16"/>
      <c r="J6" s="17"/>
    </row>
    <row r="7" spans="1:10" ht="14.25" customHeight="1">
      <c r="A7" s="15" t="s">
        <v>1</v>
      </c>
      <c r="B7" s="15" t="s">
        <v>78</v>
      </c>
      <c r="C7" s="15" t="s">
        <v>148</v>
      </c>
      <c r="D7" s="15" t="s">
        <v>81</v>
      </c>
      <c r="E7" s="15" t="s">
        <v>3</v>
      </c>
      <c r="F7" s="15" t="s">
        <v>258</v>
      </c>
      <c r="G7" s="15" t="s">
        <v>270</v>
      </c>
      <c r="H7" s="15" t="s">
        <v>1</v>
      </c>
      <c r="I7" s="16"/>
      <c r="J7" s="17"/>
    </row>
    <row r="8" spans="1:10" ht="14.25" customHeight="1">
      <c r="A8" s="15" t="s">
        <v>2</v>
      </c>
      <c r="B8" s="15" t="s">
        <v>62</v>
      </c>
      <c r="C8" s="15" t="s">
        <v>121</v>
      </c>
      <c r="D8" s="15" t="s">
        <v>85</v>
      </c>
      <c r="E8" s="15" t="s">
        <v>1</v>
      </c>
      <c r="F8" s="15" t="s">
        <v>220</v>
      </c>
      <c r="G8" s="15" t="s">
        <v>271</v>
      </c>
      <c r="H8" s="15" t="s">
        <v>3</v>
      </c>
      <c r="I8" s="16"/>
      <c r="J8" s="17"/>
    </row>
    <row r="9" spans="1:10" ht="14.25" customHeight="1">
      <c r="A9" s="15" t="s">
        <v>3</v>
      </c>
      <c r="B9" s="15" t="s">
        <v>60</v>
      </c>
      <c r="C9" s="15" t="s">
        <v>140</v>
      </c>
      <c r="D9" s="15" t="s">
        <v>88</v>
      </c>
      <c r="E9" s="15" t="s">
        <v>2</v>
      </c>
      <c r="F9" s="15" t="s">
        <v>268</v>
      </c>
      <c r="G9" s="15" t="s">
        <v>272</v>
      </c>
      <c r="H9" s="15" t="s">
        <v>2</v>
      </c>
      <c r="I9" s="16"/>
      <c r="J9" s="17"/>
    </row>
    <row r="10" spans="1:10" ht="14.25" customHeight="1">
      <c r="A10" s="15" t="s">
        <v>4</v>
      </c>
      <c r="B10" s="15" t="s">
        <v>0</v>
      </c>
      <c r="C10" s="15" t="s">
        <v>155</v>
      </c>
      <c r="D10" s="15" t="s">
        <v>100</v>
      </c>
      <c r="E10" s="15" t="s">
        <v>0</v>
      </c>
      <c r="F10" s="15" t="s">
        <v>269</v>
      </c>
      <c r="G10" s="15" t="s">
        <v>273</v>
      </c>
      <c r="H10" s="15" t="s">
        <v>4</v>
      </c>
      <c r="I10" s="16"/>
      <c r="J10" s="17"/>
    </row>
    <row r="11" spans="1:10" ht="14.25" customHeight="1">
      <c r="A11" s="15" t="s">
        <v>5</v>
      </c>
      <c r="B11" s="15"/>
      <c r="C11" s="15"/>
      <c r="D11" s="15"/>
      <c r="E11" s="15"/>
      <c r="F11" s="15"/>
      <c r="G11" s="15"/>
      <c r="H11" s="15"/>
      <c r="I11" s="16"/>
      <c r="J11" s="17"/>
    </row>
    <row r="12" spans="1:10" ht="15" customHeight="1">
      <c r="A12" s="18"/>
      <c r="B12" s="18"/>
      <c r="C12" s="19"/>
      <c r="D12" s="19"/>
      <c r="E12" s="19"/>
      <c r="F12" s="19"/>
      <c r="G12" s="19"/>
      <c r="H12" s="19"/>
      <c r="I12" s="20"/>
      <c r="J12" s="20"/>
    </row>
    <row r="13" spans="1:10" ht="14.25" customHeight="1">
      <c r="A13" s="17"/>
      <c r="B13" s="21"/>
      <c r="C13" s="15"/>
      <c r="D13" s="15" t="s">
        <v>93</v>
      </c>
      <c r="E13" s="15" t="s">
        <v>94</v>
      </c>
      <c r="F13" s="15" t="s">
        <v>95</v>
      </c>
      <c r="G13" s="15" t="s">
        <v>96</v>
      </c>
      <c r="H13" s="15" t="s">
        <v>97</v>
      </c>
      <c r="I13" s="15" t="s">
        <v>98</v>
      </c>
      <c r="J13" s="15" t="s">
        <v>112</v>
      </c>
    </row>
    <row r="14" spans="1:10" ht="14.25" customHeight="1">
      <c r="A14" s="17"/>
      <c r="B14" s="21"/>
      <c r="C14" s="15" t="s">
        <v>37</v>
      </c>
      <c r="D14" s="15"/>
      <c r="E14" s="15"/>
      <c r="F14" s="15"/>
      <c r="G14" s="15"/>
      <c r="H14" s="15"/>
      <c r="I14" s="15"/>
      <c r="J14" s="15" t="s">
        <v>4</v>
      </c>
    </row>
    <row r="15" spans="1:10" ht="14.25" customHeight="1">
      <c r="A15" s="17"/>
      <c r="B15" s="21"/>
      <c r="C15" s="15" t="s">
        <v>39</v>
      </c>
      <c r="D15" s="15" t="s">
        <v>212</v>
      </c>
      <c r="E15" s="15" t="s">
        <v>175</v>
      </c>
      <c r="F15" s="15" t="s">
        <v>175</v>
      </c>
      <c r="G15" s="15" t="s">
        <v>206</v>
      </c>
      <c r="H15" s="15"/>
      <c r="I15" s="15" t="s">
        <v>210</v>
      </c>
      <c r="J15" s="15" t="s">
        <v>3</v>
      </c>
    </row>
    <row r="16" spans="1:10" ht="14.25" customHeight="1">
      <c r="A16" s="17"/>
      <c r="B16" s="21"/>
      <c r="C16" s="15" t="s">
        <v>35</v>
      </c>
      <c r="D16" s="15" t="s">
        <v>170</v>
      </c>
      <c r="E16" s="15" t="s">
        <v>170</v>
      </c>
      <c r="F16" s="15" t="s">
        <v>165</v>
      </c>
      <c r="G16" s="15"/>
      <c r="H16" s="15"/>
      <c r="I16" s="15" t="s">
        <v>166</v>
      </c>
      <c r="J16" s="15" t="s">
        <v>2</v>
      </c>
    </row>
    <row r="17" spans="1:10" ht="14.25" customHeight="1">
      <c r="A17" s="17"/>
      <c r="B17" s="21"/>
      <c r="C17" s="15" t="s">
        <v>40</v>
      </c>
      <c r="D17" s="15"/>
      <c r="E17" s="15"/>
      <c r="F17" s="15"/>
      <c r="G17" s="15"/>
      <c r="H17" s="15"/>
      <c r="I17" s="15"/>
      <c r="J17" s="15" t="s">
        <v>1</v>
      </c>
    </row>
    <row r="18" spans="1:10" ht="14.25" customHeight="1">
      <c r="A18" s="17"/>
      <c r="B18" s="21"/>
      <c r="C18" s="15" t="s">
        <v>41</v>
      </c>
      <c r="D18" s="15" t="s">
        <v>168</v>
      </c>
      <c r="E18" s="15" t="s">
        <v>169</v>
      </c>
      <c r="F18" s="15" t="s">
        <v>176</v>
      </c>
      <c r="G18" s="15"/>
      <c r="H18" s="15"/>
      <c r="I18" s="15" t="s">
        <v>166</v>
      </c>
      <c r="J18" s="15" t="s">
        <v>5</v>
      </c>
    </row>
    <row r="19" spans="1:10" ht="14.25" customHeight="1">
      <c r="A19" s="17"/>
      <c r="B19" s="21"/>
      <c r="C19" s="15" t="s">
        <v>36</v>
      </c>
      <c r="D19" s="15" t="s">
        <v>165</v>
      </c>
      <c r="E19" s="15" t="s">
        <v>170</v>
      </c>
      <c r="F19" s="15" t="s">
        <v>182</v>
      </c>
      <c r="G19" s="15"/>
      <c r="H19" s="15"/>
      <c r="I19" s="15" t="s">
        <v>166</v>
      </c>
      <c r="J19" s="15" t="s">
        <v>3</v>
      </c>
    </row>
    <row r="20" spans="1:10" ht="14.25" customHeight="1">
      <c r="A20" s="17"/>
      <c r="B20" s="21"/>
      <c r="C20" s="15" t="s">
        <v>38</v>
      </c>
      <c r="D20" s="15" t="s">
        <v>207</v>
      </c>
      <c r="E20" s="15" t="s">
        <v>176</v>
      </c>
      <c r="F20" s="15" t="s">
        <v>169</v>
      </c>
      <c r="G20" s="15" t="s">
        <v>209</v>
      </c>
      <c r="H20" s="15" t="s">
        <v>209</v>
      </c>
      <c r="I20" s="15" t="s">
        <v>38</v>
      </c>
      <c r="J20" s="15" t="s">
        <v>5</v>
      </c>
    </row>
    <row r="21" spans="1:10" ht="14.25" customHeight="1">
      <c r="A21" s="17"/>
      <c r="B21" s="21"/>
      <c r="C21" s="15" t="s">
        <v>43</v>
      </c>
      <c r="D21" s="15"/>
      <c r="E21" s="15"/>
      <c r="F21" s="15"/>
      <c r="G21" s="15"/>
      <c r="H21" s="15"/>
      <c r="I21" s="15"/>
      <c r="J21" s="15" t="s">
        <v>1</v>
      </c>
    </row>
    <row r="22" spans="1:10" ht="14.25" customHeight="1">
      <c r="A22" s="17"/>
      <c r="B22" s="21"/>
      <c r="C22" s="15" t="s">
        <v>34</v>
      </c>
      <c r="D22" s="15" t="s">
        <v>165</v>
      </c>
      <c r="E22" s="15" t="s">
        <v>168</v>
      </c>
      <c r="F22" s="15" t="s">
        <v>182</v>
      </c>
      <c r="G22" s="15"/>
      <c r="H22" s="15"/>
      <c r="I22" s="15" t="s">
        <v>166</v>
      </c>
      <c r="J22" s="15" t="s">
        <v>4</v>
      </c>
    </row>
    <row r="23" spans="1:10" ht="14.25" customHeight="1">
      <c r="A23" s="17"/>
      <c r="B23" s="21"/>
      <c r="C23" s="15" t="s">
        <v>42</v>
      </c>
      <c r="D23" s="15"/>
      <c r="E23" s="15"/>
      <c r="F23" s="15"/>
      <c r="G23" s="15"/>
      <c r="H23" s="15"/>
      <c r="I23" s="15"/>
      <c r="J23" s="15" t="s">
        <v>2</v>
      </c>
    </row>
    <row r="24" spans="1:10" ht="15" customHeight="1">
      <c r="A24" s="17"/>
      <c r="B24" s="17"/>
      <c r="C24" s="18"/>
      <c r="D24" s="18"/>
      <c r="E24" s="18"/>
      <c r="F24" s="18"/>
      <c r="G24" s="18"/>
      <c r="H24" s="18"/>
      <c r="I24" s="18"/>
      <c r="J24" s="18"/>
    </row>
    <row r="25" spans="1:10" ht="14.25" customHeight="1">
      <c r="A25" s="15"/>
      <c r="B25" s="15" t="s">
        <v>33</v>
      </c>
      <c r="C25" s="15" t="s">
        <v>105</v>
      </c>
      <c r="D25" s="15" t="s">
        <v>90</v>
      </c>
      <c r="E25" s="15" t="s">
        <v>102</v>
      </c>
      <c r="F25" s="15" t="s">
        <v>79</v>
      </c>
      <c r="G25" s="15" t="s">
        <v>103</v>
      </c>
      <c r="H25" s="15" t="s">
        <v>83</v>
      </c>
      <c r="I25" s="16"/>
      <c r="J25" s="17"/>
    </row>
    <row r="26" spans="1:10" ht="14.25" customHeight="1">
      <c r="A26" s="15" t="s">
        <v>1</v>
      </c>
      <c r="B26" s="15" t="s">
        <v>75</v>
      </c>
      <c r="C26" s="15" t="s">
        <v>118</v>
      </c>
      <c r="D26" s="15" t="s">
        <v>81</v>
      </c>
      <c r="E26" s="15" t="s">
        <v>3</v>
      </c>
      <c r="F26" s="15" t="s">
        <v>258</v>
      </c>
      <c r="G26" s="15" t="s">
        <v>264</v>
      </c>
      <c r="H26" s="15" t="s">
        <v>1</v>
      </c>
      <c r="I26" s="16"/>
      <c r="J26" s="17"/>
    </row>
    <row r="27" spans="1:10" ht="14.25" customHeight="1">
      <c r="A27" s="15" t="s">
        <v>2</v>
      </c>
      <c r="B27" s="15" t="s">
        <v>65</v>
      </c>
      <c r="C27" s="15" t="s">
        <v>116</v>
      </c>
      <c r="D27" s="15" t="s">
        <v>100</v>
      </c>
      <c r="E27" s="15" t="s">
        <v>2</v>
      </c>
      <c r="F27" s="15" t="s">
        <v>259</v>
      </c>
      <c r="G27" s="15" t="s">
        <v>265</v>
      </c>
      <c r="H27" s="15" t="s">
        <v>2</v>
      </c>
      <c r="I27" s="16"/>
      <c r="J27" s="17"/>
    </row>
    <row r="28" spans="1:10" ht="14.25" customHeight="1">
      <c r="A28" s="15" t="s">
        <v>3</v>
      </c>
      <c r="B28" s="15" t="s">
        <v>57</v>
      </c>
      <c r="C28" s="15" t="s">
        <v>141</v>
      </c>
      <c r="D28" s="15" t="s">
        <v>85</v>
      </c>
      <c r="E28" s="15" t="s">
        <v>1</v>
      </c>
      <c r="F28" s="15" t="s">
        <v>227</v>
      </c>
      <c r="G28" s="15" t="s">
        <v>266</v>
      </c>
      <c r="H28" s="15" t="s">
        <v>3</v>
      </c>
      <c r="I28" s="16"/>
      <c r="J28" s="17"/>
    </row>
    <row r="29" spans="1:10" ht="14.25" customHeight="1">
      <c r="A29" s="15" t="s">
        <v>4</v>
      </c>
      <c r="B29" s="15" t="s">
        <v>0</v>
      </c>
      <c r="C29" s="15" t="s">
        <v>213</v>
      </c>
      <c r="D29" s="15" t="s">
        <v>113</v>
      </c>
      <c r="E29" s="15" t="s">
        <v>0</v>
      </c>
      <c r="F29" s="15" t="s">
        <v>228</v>
      </c>
      <c r="G29" s="15" t="s">
        <v>267</v>
      </c>
      <c r="H29" s="15" t="s">
        <v>4</v>
      </c>
      <c r="I29" s="16"/>
      <c r="J29" s="17"/>
    </row>
    <row r="30" spans="1:10" ht="14.25" customHeight="1">
      <c r="A30" s="15" t="s">
        <v>5</v>
      </c>
      <c r="B30" s="15"/>
      <c r="C30" s="15"/>
      <c r="D30" s="15"/>
      <c r="E30" s="15"/>
      <c r="F30" s="15"/>
      <c r="G30" s="15"/>
      <c r="H30" s="15"/>
      <c r="I30" s="16"/>
      <c r="J30" s="17"/>
    </row>
    <row r="31" spans="1:10" ht="15" customHeight="1">
      <c r="A31" s="18"/>
      <c r="B31" s="18"/>
      <c r="C31" s="19"/>
      <c r="D31" s="19"/>
      <c r="E31" s="19"/>
      <c r="F31" s="19"/>
      <c r="G31" s="19"/>
      <c r="H31" s="19"/>
      <c r="I31" s="20"/>
      <c r="J31" s="20"/>
    </row>
    <row r="32" spans="1:10" ht="14.25" customHeight="1">
      <c r="A32" s="17"/>
      <c r="B32" s="21"/>
      <c r="C32" s="15"/>
      <c r="D32" s="15" t="s">
        <v>93</v>
      </c>
      <c r="E32" s="15" t="s">
        <v>94</v>
      </c>
      <c r="F32" s="15" t="s">
        <v>95</v>
      </c>
      <c r="G32" s="15" t="s">
        <v>96</v>
      </c>
      <c r="H32" s="15" t="s">
        <v>97</v>
      </c>
      <c r="I32" s="15" t="s">
        <v>98</v>
      </c>
      <c r="J32" s="15" t="s">
        <v>112</v>
      </c>
    </row>
    <row r="33" spans="1:10" ht="14.25" customHeight="1">
      <c r="A33" s="17"/>
      <c r="B33" s="21"/>
      <c r="C33" s="15" t="s">
        <v>37</v>
      </c>
      <c r="D33" s="15"/>
      <c r="E33" s="15"/>
      <c r="F33" s="15"/>
      <c r="G33" s="15"/>
      <c r="H33" s="15"/>
      <c r="I33" s="15"/>
      <c r="J33" s="15" t="s">
        <v>4</v>
      </c>
    </row>
    <row r="34" spans="1:10" ht="14.25" customHeight="1">
      <c r="A34" s="17"/>
      <c r="B34" s="21"/>
      <c r="C34" s="15" t="s">
        <v>39</v>
      </c>
      <c r="D34" s="15" t="s">
        <v>168</v>
      </c>
      <c r="E34" s="15" t="s">
        <v>182</v>
      </c>
      <c r="F34" s="15" t="s">
        <v>182</v>
      </c>
      <c r="G34" s="15"/>
      <c r="H34" s="15"/>
      <c r="I34" s="15" t="s">
        <v>166</v>
      </c>
      <c r="J34" s="15" t="s">
        <v>3</v>
      </c>
    </row>
    <row r="35" spans="1:10" ht="14.25" customHeight="1">
      <c r="A35" s="17"/>
      <c r="B35" s="21"/>
      <c r="C35" s="15" t="s">
        <v>35</v>
      </c>
      <c r="D35" s="15" t="s">
        <v>168</v>
      </c>
      <c r="E35" s="15" t="s">
        <v>170</v>
      </c>
      <c r="F35" s="15" t="s">
        <v>168</v>
      </c>
      <c r="G35" s="15"/>
      <c r="H35" s="15"/>
      <c r="I35" s="15" t="s">
        <v>166</v>
      </c>
      <c r="J35" s="15" t="s">
        <v>2</v>
      </c>
    </row>
    <row r="36" spans="1:10" ht="14.25" customHeight="1">
      <c r="A36" s="17"/>
      <c r="B36" s="21"/>
      <c r="C36" s="15" t="s">
        <v>40</v>
      </c>
      <c r="D36" s="15"/>
      <c r="E36" s="15"/>
      <c r="F36" s="15"/>
      <c r="G36" s="15"/>
      <c r="H36" s="15"/>
      <c r="I36" s="15"/>
      <c r="J36" s="15" t="s">
        <v>1</v>
      </c>
    </row>
    <row r="37" spans="1:10" ht="14.25" customHeight="1">
      <c r="A37" s="17"/>
      <c r="B37" s="21"/>
      <c r="C37" s="15" t="s">
        <v>41</v>
      </c>
      <c r="D37" s="15" t="s">
        <v>214</v>
      </c>
      <c r="E37" s="15" t="s">
        <v>176</v>
      </c>
      <c r="F37" s="15" t="s">
        <v>206</v>
      </c>
      <c r="G37" s="15"/>
      <c r="H37" s="15"/>
      <c r="I37" s="15" t="s">
        <v>166</v>
      </c>
      <c r="J37" s="15" t="s">
        <v>5</v>
      </c>
    </row>
    <row r="38" spans="1:10" ht="14.25" customHeight="1">
      <c r="A38" s="17"/>
      <c r="B38" s="21"/>
      <c r="C38" s="15" t="s">
        <v>36</v>
      </c>
      <c r="D38" s="15" t="s">
        <v>165</v>
      </c>
      <c r="E38" s="15" t="s">
        <v>165</v>
      </c>
      <c r="F38" s="15" t="s">
        <v>169</v>
      </c>
      <c r="G38" s="15"/>
      <c r="H38" s="15"/>
      <c r="I38" s="15" t="s">
        <v>166</v>
      </c>
      <c r="J38" s="15" t="s">
        <v>3</v>
      </c>
    </row>
    <row r="39" spans="1:10" ht="14.25" customHeight="1">
      <c r="A39" s="17"/>
      <c r="B39" s="21"/>
      <c r="C39" s="15" t="s">
        <v>38</v>
      </c>
      <c r="D39" s="15" t="s">
        <v>182</v>
      </c>
      <c r="E39" s="15" t="s">
        <v>169</v>
      </c>
      <c r="F39" s="15" t="s">
        <v>169</v>
      </c>
      <c r="G39" s="15"/>
      <c r="H39" s="15"/>
      <c r="I39" s="15" t="s">
        <v>166</v>
      </c>
      <c r="J39" s="15" t="s">
        <v>5</v>
      </c>
    </row>
    <row r="40" spans="1:10" ht="14.25" customHeight="1">
      <c r="A40" s="17"/>
      <c r="B40" s="21"/>
      <c r="C40" s="15" t="s">
        <v>43</v>
      </c>
      <c r="D40" s="15"/>
      <c r="E40" s="15"/>
      <c r="F40" s="15"/>
      <c r="G40" s="15"/>
      <c r="H40" s="15"/>
      <c r="I40" s="15"/>
      <c r="J40" s="15" t="s">
        <v>1</v>
      </c>
    </row>
    <row r="41" spans="1:10" ht="14.25" customHeight="1">
      <c r="A41" s="17"/>
      <c r="B41" s="21"/>
      <c r="C41" s="15" t="s">
        <v>34</v>
      </c>
      <c r="D41" s="15" t="s">
        <v>174</v>
      </c>
      <c r="E41" s="15" t="s">
        <v>206</v>
      </c>
      <c r="F41" s="15" t="s">
        <v>168</v>
      </c>
      <c r="G41" s="15"/>
      <c r="H41" s="15"/>
      <c r="I41" s="15" t="s">
        <v>166</v>
      </c>
      <c r="J41" s="15" t="s">
        <v>4</v>
      </c>
    </row>
    <row r="42" spans="1:10" ht="14.25" customHeight="1">
      <c r="A42" s="17"/>
      <c r="B42" s="21"/>
      <c r="C42" s="15" t="s">
        <v>42</v>
      </c>
      <c r="D42" s="15"/>
      <c r="E42" s="15"/>
      <c r="F42" s="15"/>
      <c r="G42" s="15"/>
      <c r="H42" s="15"/>
      <c r="I42" s="15"/>
      <c r="J42" s="15" t="s">
        <v>2</v>
      </c>
    </row>
    <row r="43" spans="1:10" ht="15" customHeight="1">
      <c r="A43" s="17"/>
      <c r="B43" s="17"/>
      <c r="C43" s="18"/>
      <c r="D43" s="18"/>
      <c r="E43" s="18"/>
      <c r="F43" s="18"/>
      <c r="G43" s="18"/>
      <c r="H43" s="18"/>
      <c r="I43" s="18"/>
      <c r="J43" s="18"/>
    </row>
    <row r="44" spans="1:10" ht="14.25" customHeight="1">
      <c r="A44" s="15"/>
      <c r="B44" s="15" t="s">
        <v>33</v>
      </c>
      <c r="C44" s="15" t="s">
        <v>106</v>
      </c>
      <c r="D44" s="15" t="s">
        <v>90</v>
      </c>
      <c r="E44" s="15" t="s">
        <v>102</v>
      </c>
      <c r="F44" s="15" t="s">
        <v>79</v>
      </c>
      <c r="G44" s="15" t="s">
        <v>103</v>
      </c>
      <c r="H44" s="15" t="s">
        <v>83</v>
      </c>
      <c r="I44" s="16"/>
      <c r="J44" s="17"/>
    </row>
    <row r="45" spans="1:10" ht="14.25" customHeight="1">
      <c r="A45" s="15" t="s">
        <v>1</v>
      </c>
      <c r="B45" s="15" t="s">
        <v>74</v>
      </c>
      <c r="C45" s="15" t="s">
        <v>149</v>
      </c>
      <c r="D45" s="15" t="s">
        <v>52</v>
      </c>
      <c r="E45" s="15" t="s">
        <v>3</v>
      </c>
      <c r="F45" s="15" t="s">
        <v>258</v>
      </c>
      <c r="G45" s="15" t="s">
        <v>260</v>
      </c>
      <c r="H45" s="15" t="s">
        <v>1</v>
      </c>
      <c r="I45" s="16"/>
      <c r="J45" s="17"/>
    </row>
    <row r="46" spans="1:10" ht="14.25" customHeight="1">
      <c r="A46" s="15" t="s">
        <v>2</v>
      </c>
      <c r="B46" s="15" t="s">
        <v>61</v>
      </c>
      <c r="C46" s="15" t="s">
        <v>136</v>
      </c>
      <c r="D46" s="15" t="s">
        <v>81</v>
      </c>
      <c r="E46" s="15" t="s">
        <v>2</v>
      </c>
      <c r="F46" s="15" t="s">
        <v>259</v>
      </c>
      <c r="G46" s="15" t="s">
        <v>261</v>
      </c>
      <c r="H46" s="15" t="s">
        <v>2</v>
      </c>
      <c r="I46" s="16"/>
      <c r="J46" s="17"/>
    </row>
    <row r="47" spans="1:10" ht="14.25" customHeight="1">
      <c r="A47" s="15" t="s">
        <v>3</v>
      </c>
      <c r="B47" s="15" t="s">
        <v>48</v>
      </c>
      <c r="C47" s="15" t="s">
        <v>158</v>
      </c>
      <c r="D47" s="15" t="s">
        <v>87</v>
      </c>
      <c r="E47" s="15" t="s">
        <v>0</v>
      </c>
      <c r="F47" s="15" t="s">
        <v>228</v>
      </c>
      <c r="G47" s="15" t="s">
        <v>262</v>
      </c>
      <c r="H47" s="15" t="s">
        <v>4</v>
      </c>
      <c r="I47" s="16"/>
      <c r="J47" s="17"/>
    </row>
    <row r="48" spans="1:10" ht="14.25" customHeight="1">
      <c r="A48" s="15" t="s">
        <v>4</v>
      </c>
      <c r="B48" s="15" t="s">
        <v>0</v>
      </c>
      <c r="C48" s="15" t="s">
        <v>133</v>
      </c>
      <c r="D48" s="15" t="s">
        <v>100</v>
      </c>
      <c r="E48" s="15" t="s">
        <v>1</v>
      </c>
      <c r="F48" s="15" t="s">
        <v>227</v>
      </c>
      <c r="G48" s="15" t="s">
        <v>263</v>
      </c>
      <c r="H48" s="15" t="s">
        <v>3</v>
      </c>
      <c r="I48" s="16"/>
      <c r="J48" s="17"/>
    </row>
    <row r="49" spans="1:10" ht="14.25" customHeight="1">
      <c r="A49" s="15" t="s">
        <v>5</v>
      </c>
      <c r="B49" s="15"/>
      <c r="C49" s="15"/>
      <c r="D49" s="15"/>
      <c r="E49" s="15"/>
      <c r="F49" s="15"/>
      <c r="G49" s="15"/>
      <c r="H49" s="15"/>
      <c r="I49" s="16"/>
      <c r="J49" s="17"/>
    </row>
    <row r="50" spans="1:10" ht="15" customHeight="1">
      <c r="A50" s="18"/>
      <c r="B50" s="18"/>
      <c r="C50" s="19"/>
      <c r="D50" s="19"/>
      <c r="E50" s="19"/>
      <c r="F50" s="19"/>
      <c r="G50" s="19"/>
      <c r="H50" s="19"/>
      <c r="I50" s="20"/>
      <c r="J50" s="20"/>
    </row>
    <row r="51" spans="1:10" ht="14.25" customHeight="1">
      <c r="A51" s="17"/>
      <c r="B51" s="21"/>
      <c r="C51" s="15"/>
      <c r="D51" s="15" t="s">
        <v>93</v>
      </c>
      <c r="E51" s="15" t="s">
        <v>94</v>
      </c>
      <c r="F51" s="15" t="s">
        <v>95</v>
      </c>
      <c r="G51" s="15" t="s">
        <v>96</v>
      </c>
      <c r="H51" s="15" t="s">
        <v>97</v>
      </c>
      <c r="I51" s="15" t="s">
        <v>98</v>
      </c>
      <c r="J51" s="15" t="s">
        <v>112</v>
      </c>
    </row>
    <row r="52" spans="1:10" ht="14.25" customHeight="1">
      <c r="A52" s="17"/>
      <c r="B52" s="21"/>
      <c r="C52" s="15" t="s">
        <v>37</v>
      </c>
      <c r="D52" s="15"/>
      <c r="E52" s="15"/>
      <c r="F52" s="15"/>
      <c r="G52" s="15"/>
      <c r="H52" s="15"/>
      <c r="I52" s="15"/>
      <c r="J52" s="15" t="s">
        <v>4</v>
      </c>
    </row>
    <row r="53" spans="1:10" ht="14.25" customHeight="1">
      <c r="A53" s="17"/>
      <c r="B53" s="21"/>
      <c r="C53" s="15" t="s">
        <v>39</v>
      </c>
      <c r="D53" s="15" t="s">
        <v>175</v>
      </c>
      <c r="E53" s="15" t="s">
        <v>170</v>
      </c>
      <c r="F53" s="15" t="s">
        <v>206</v>
      </c>
      <c r="G53" s="15"/>
      <c r="H53" s="15"/>
      <c r="I53" s="15" t="s">
        <v>166</v>
      </c>
      <c r="J53" s="15" t="s">
        <v>3</v>
      </c>
    </row>
    <row r="54" spans="1:10" ht="14.25" customHeight="1">
      <c r="A54" s="17"/>
      <c r="B54" s="21"/>
      <c r="C54" s="15" t="s">
        <v>35</v>
      </c>
      <c r="D54" s="15" t="s">
        <v>182</v>
      </c>
      <c r="E54" s="15" t="s">
        <v>176</v>
      </c>
      <c r="F54" s="15" t="s">
        <v>170</v>
      </c>
      <c r="G54" s="15"/>
      <c r="H54" s="15"/>
      <c r="I54" s="15" t="s">
        <v>166</v>
      </c>
      <c r="J54" s="15" t="s">
        <v>2</v>
      </c>
    </row>
    <row r="55" spans="1:10" ht="14.25" customHeight="1">
      <c r="A55" s="17"/>
      <c r="B55" s="21"/>
      <c r="C55" s="15" t="s">
        <v>40</v>
      </c>
      <c r="D55" s="15"/>
      <c r="E55" s="15"/>
      <c r="F55" s="15"/>
      <c r="G55" s="15"/>
      <c r="H55" s="15"/>
      <c r="I55" s="15"/>
      <c r="J55" s="15" t="s">
        <v>1</v>
      </c>
    </row>
    <row r="56" spans="1:10" ht="14.25" customHeight="1">
      <c r="A56" s="17"/>
      <c r="B56" s="21"/>
      <c r="C56" s="15" t="s">
        <v>41</v>
      </c>
      <c r="D56" s="15" t="s">
        <v>215</v>
      </c>
      <c r="E56" s="15" t="s">
        <v>215</v>
      </c>
      <c r="F56" s="15" t="s">
        <v>209</v>
      </c>
      <c r="G56" s="15"/>
      <c r="H56" s="15"/>
      <c r="I56" s="15" t="s">
        <v>180</v>
      </c>
      <c r="J56" s="15" t="s">
        <v>5</v>
      </c>
    </row>
    <row r="57" spans="1:10" ht="14.25" customHeight="1">
      <c r="A57" s="17"/>
      <c r="B57" s="21"/>
      <c r="C57" s="15" t="s">
        <v>36</v>
      </c>
      <c r="D57" s="15" t="s">
        <v>170</v>
      </c>
      <c r="E57" s="15" t="s">
        <v>169</v>
      </c>
      <c r="F57" s="15" t="s">
        <v>170</v>
      </c>
      <c r="G57" s="15"/>
      <c r="H57" s="15"/>
      <c r="I57" s="15" t="s">
        <v>166</v>
      </c>
      <c r="J57" s="15" t="s">
        <v>3</v>
      </c>
    </row>
    <row r="58" spans="1:10" ht="14.25" customHeight="1">
      <c r="A58" s="17"/>
      <c r="B58" s="21"/>
      <c r="C58" s="15" t="s">
        <v>38</v>
      </c>
      <c r="D58" s="15" t="s">
        <v>168</v>
      </c>
      <c r="E58" s="15" t="s">
        <v>182</v>
      </c>
      <c r="F58" s="15" t="s">
        <v>167</v>
      </c>
      <c r="G58" s="15"/>
      <c r="H58" s="15"/>
      <c r="I58" s="15" t="s">
        <v>221</v>
      </c>
      <c r="J58" s="15" t="s">
        <v>5</v>
      </c>
    </row>
    <row r="59" spans="1:10" ht="14.25" customHeight="1">
      <c r="A59" s="17"/>
      <c r="B59" s="21"/>
      <c r="C59" s="15" t="s">
        <v>43</v>
      </c>
      <c r="D59" s="15"/>
      <c r="E59" s="15"/>
      <c r="F59" s="15"/>
      <c r="G59" s="15"/>
      <c r="H59" s="15"/>
      <c r="I59" s="15"/>
      <c r="J59" s="15" t="s">
        <v>1</v>
      </c>
    </row>
    <row r="60" spans="1:10" ht="14.25" customHeight="1">
      <c r="A60" s="17"/>
      <c r="B60" s="21"/>
      <c r="C60" s="15" t="s">
        <v>34</v>
      </c>
      <c r="D60" s="15" t="s">
        <v>206</v>
      </c>
      <c r="E60" s="15" t="s">
        <v>174</v>
      </c>
      <c r="F60" s="15" t="s">
        <v>174</v>
      </c>
      <c r="G60" s="15"/>
      <c r="H60" s="15"/>
      <c r="I60" s="15" t="s">
        <v>166</v>
      </c>
      <c r="J60" s="15" t="s">
        <v>4</v>
      </c>
    </row>
    <row r="61" spans="1:10" ht="14.25" customHeight="1">
      <c r="A61" s="17"/>
      <c r="B61" s="21"/>
      <c r="C61" s="15" t="s">
        <v>42</v>
      </c>
      <c r="D61" s="15"/>
      <c r="E61" s="15"/>
      <c r="F61" s="15"/>
      <c r="G61" s="15"/>
      <c r="H61" s="15"/>
      <c r="I61" s="15"/>
      <c r="J61" s="15" t="s">
        <v>2</v>
      </c>
    </row>
    <row r="62" spans="1:10" ht="15" customHeight="1">
      <c r="A62" s="17"/>
      <c r="B62" s="17"/>
      <c r="C62" s="18"/>
      <c r="D62" s="18"/>
      <c r="E62" s="18"/>
      <c r="F62" s="18"/>
      <c r="G62" s="18"/>
      <c r="H62" s="18"/>
      <c r="I62" s="18"/>
      <c r="J62" s="18"/>
    </row>
    <row r="63" spans="1:10" ht="14.25" customHeight="1">
      <c r="A63" s="15"/>
      <c r="B63" s="15" t="s">
        <v>33</v>
      </c>
      <c r="C63" s="15" t="s">
        <v>107</v>
      </c>
      <c r="D63" s="15" t="s">
        <v>90</v>
      </c>
      <c r="E63" s="15" t="s">
        <v>102</v>
      </c>
      <c r="F63" s="15" t="s">
        <v>79</v>
      </c>
      <c r="G63" s="15" t="s">
        <v>103</v>
      </c>
      <c r="H63" s="15" t="s">
        <v>83</v>
      </c>
      <c r="I63" s="16"/>
      <c r="J63" s="17"/>
    </row>
    <row r="64" spans="1:10" ht="14.25" customHeight="1">
      <c r="A64" s="15" t="s">
        <v>1</v>
      </c>
      <c r="B64" s="15" t="s">
        <v>253</v>
      </c>
      <c r="C64" s="15" t="s">
        <v>135</v>
      </c>
      <c r="D64" s="15" t="s">
        <v>87</v>
      </c>
      <c r="E64" s="15" t="s">
        <v>3</v>
      </c>
      <c r="F64" s="15" t="s">
        <v>225</v>
      </c>
      <c r="G64" s="15" t="s">
        <v>254</v>
      </c>
      <c r="H64" s="15" t="s">
        <v>1</v>
      </c>
      <c r="I64" s="16"/>
      <c r="J64" s="17"/>
    </row>
    <row r="65" spans="1:10" ht="14.25" customHeight="1">
      <c r="A65" s="15" t="s">
        <v>2</v>
      </c>
      <c r="B65" s="15" t="s">
        <v>67</v>
      </c>
      <c r="C65" s="15" t="s">
        <v>120</v>
      </c>
      <c r="D65" s="15" t="s">
        <v>81</v>
      </c>
      <c r="E65" s="15" t="s">
        <v>2</v>
      </c>
      <c r="F65" s="15" t="s">
        <v>226</v>
      </c>
      <c r="G65" s="15" t="s">
        <v>255</v>
      </c>
      <c r="H65" s="15" t="s">
        <v>2</v>
      </c>
      <c r="I65" s="16"/>
      <c r="J65" s="17"/>
    </row>
    <row r="66" spans="1:10" ht="14.25" customHeight="1">
      <c r="A66" s="15" t="s">
        <v>3</v>
      </c>
      <c r="B66" s="15" t="s">
        <v>58</v>
      </c>
      <c r="C66" s="15" t="s">
        <v>123</v>
      </c>
      <c r="D66" s="15" t="s">
        <v>53</v>
      </c>
      <c r="E66" s="15" t="s">
        <v>1</v>
      </c>
      <c r="F66" s="15" t="s">
        <v>227</v>
      </c>
      <c r="G66" s="15" t="s">
        <v>256</v>
      </c>
      <c r="H66" s="15" t="s">
        <v>3</v>
      </c>
      <c r="I66" s="16"/>
      <c r="J66" s="17"/>
    </row>
    <row r="67" spans="1:10" ht="14.25" customHeight="1">
      <c r="A67" s="15" t="s">
        <v>4</v>
      </c>
      <c r="B67" s="15" t="s">
        <v>45</v>
      </c>
      <c r="C67" s="15" t="s">
        <v>132</v>
      </c>
      <c r="D67" s="15" t="s">
        <v>52</v>
      </c>
      <c r="E67" s="15" t="s">
        <v>0</v>
      </c>
      <c r="F67" s="15" t="s">
        <v>228</v>
      </c>
      <c r="G67" s="15" t="s">
        <v>257</v>
      </c>
      <c r="H67" s="15" t="s">
        <v>4</v>
      </c>
      <c r="I67" s="16"/>
      <c r="J67" s="17"/>
    </row>
    <row r="68" spans="1:10" ht="14.25" customHeight="1">
      <c r="A68" s="15" t="s">
        <v>5</v>
      </c>
      <c r="B68" s="15"/>
      <c r="C68" s="15"/>
      <c r="D68" s="15"/>
      <c r="E68" s="15"/>
      <c r="F68" s="15"/>
      <c r="G68" s="15"/>
      <c r="H68" s="15"/>
      <c r="I68" s="16"/>
      <c r="J68" s="17"/>
    </row>
    <row r="69" spans="1:10" ht="15" customHeight="1">
      <c r="A69" s="18"/>
      <c r="B69" s="18"/>
      <c r="C69" s="19"/>
      <c r="D69" s="19"/>
      <c r="E69" s="19"/>
      <c r="F69" s="19"/>
      <c r="G69" s="19"/>
      <c r="H69" s="19"/>
      <c r="I69" s="20"/>
      <c r="J69" s="20"/>
    </row>
    <row r="70" spans="1:10" ht="14.25" customHeight="1">
      <c r="A70" s="17"/>
      <c r="B70" s="21"/>
      <c r="C70" s="15"/>
      <c r="D70" s="15" t="s">
        <v>93</v>
      </c>
      <c r="E70" s="15" t="s">
        <v>94</v>
      </c>
      <c r="F70" s="15" t="s">
        <v>95</v>
      </c>
      <c r="G70" s="15" t="s">
        <v>96</v>
      </c>
      <c r="H70" s="15" t="s">
        <v>97</v>
      </c>
      <c r="I70" s="15" t="s">
        <v>98</v>
      </c>
      <c r="J70" s="15" t="s">
        <v>112</v>
      </c>
    </row>
    <row r="71" spans="1:10" ht="14.25" customHeight="1">
      <c r="A71" s="17"/>
      <c r="B71" s="21"/>
      <c r="C71" s="15" t="s">
        <v>37</v>
      </c>
      <c r="D71" s="15"/>
      <c r="E71" s="15"/>
      <c r="F71" s="15"/>
      <c r="G71" s="15"/>
      <c r="H71" s="15"/>
      <c r="I71" s="15"/>
      <c r="J71" s="15" t="s">
        <v>4</v>
      </c>
    </row>
    <row r="72" spans="1:10" ht="14.25" customHeight="1">
      <c r="A72" s="17"/>
      <c r="B72" s="21"/>
      <c r="C72" s="15" t="s">
        <v>39</v>
      </c>
      <c r="D72" s="15" t="s">
        <v>165</v>
      </c>
      <c r="E72" s="15" t="s">
        <v>169</v>
      </c>
      <c r="F72" s="15" t="s">
        <v>169</v>
      </c>
      <c r="G72" s="15"/>
      <c r="H72" s="15"/>
      <c r="I72" s="15" t="s">
        <v>166</v>
      </c>
      <c r="J72" s="15" t="s">
        <v>3</v>
      </c>
    </row>
    <row r="73" spans="1:10" ht="14.25" customHeight="1">
      <c r="A73" s="17"/>
      <c r="B73" s="21"/>
      <c r="C73" s="15" t="s">
        <v>35</v>
      </c>
      <c r="D73" s="15" t="s">
        <v>175</v>
      </c>
      <c r="E73" s="15" t="s">
        <v>169</v>
      </c>
      <c r="F73" s="15" t="s">
        <v>170</v>
      </c>
      <c r="G73" s="15"/>
      <c r="H73" s="15"/>
      <c r="I73" s="15" t="s">
        <v>166</v>
      </c>
      <c r="J73" s="15" t="s">
        <v>2</v>
      </c>
    </row>
    <row r="74" spans="1:10" ht="14.25" customHeight="1">
      <c r="A74" s="17"/>
      <c r="B74" s="21"/>
      <c r="C74" s="15" t="s">
        <v>40</v>
      </c>
      <c r="D74" s="15"/>
      <c r="E74" s="15"/>
      <c r="F74" s="15"/>
      <c r="G74" s="15"/>
      <c r="H74" s="15"/>
      <c r="I74" s="15"/>
      <c r="J74" s="15" t="s">
        <v>1</v>
      </c>
    </row>
    <row r="75" spans="1:10" ht="14.25" customHeight="1">
      <c r="A75" s="17"/>
      <c r="B75" s="21"/>
      <c r="C75" s="15" t="s">
        <v>41</v>
      </c>
      <c r="D75" s="15" t="s">
        <v>206</v>
      </c>
      <c r="E75" s="15" t="s">
        <v>174</v>
      </c>
      <c r="F75" s="15" t="s">
        <v>216</v>
      </c>
      <c r="G75" s="15"/>
      <c r="H75" s="15"/>
      <c r="I75" s="15" t="s">
        <v>166</v>
      </c>
      <c r="J75" s="15" t="s">
        <v>5</v>
      </c>
    </row>
    <row r="76" spans="1:10" ht="14.25" customHeight="1">
      <c r="A76" s="17"/>
      <c r="B76" s="21"/>
      <c r="C76" s="15" t="s">
        <v>36</v>
      </c>
      <c r="D76" s="15" t="s">
        <v>206</v>
      </c>
      <c r="E76" s="15" t="s">
        <v>182</v>
      </c>
      <c r="F76" s="15" t="s">
        <v>169</v>
      </c>
      <c r="G76" s="15"/>
      <c r="H76" s="15"/>
      <c r="I76" s="15" t="s">
        <v>166</v>
      </c>
      <c r="J76" s="15" t="s">
        <v>3</v>
      </c>
    </row>
    <row r="77" spans="1:10" ht="14.25" customHeight="1">
      <c r="A77" s="17"/>
      <c r="B77" s="21"/>
      <c r="C77" s="15" t="s">
        <v>38</v>
      </c>
      <c r="D77" s="15" t="s">
        <v>167</v>
      </c>
      <c r="E77" s="15" t="s">
        <v>167</v>
      </c>
      <c r="F77" s="15" t="s">
        <v>168</v>
      </c>
      <c r="G77" s="15"/>
      <c r="H77" s="15"/>
      <c r="I77" s="15" t="s">
        <v>166</v>
      </c>
      <c r="J77" s="15" t="s">
        <v>5</v>
      </c>
    </row>
    <row r="78" spans="1:10" ht="14.25" customHeight="1">
      <c r="A78" s="17"/>
      <c r="B78" s="21"/>
      <c r="C78" s="15" t="s">
        <v>43</v>
      </c>
      <c r="D78" s="15"/>
      <c r="E78" s="15"/>
      <c r="F78" s="15"/>
      <c r="G78" s="15"/>
      <c r="H78" s="15"/>
      <c r="I78" s="15"/>
      <c r="J78" s="15" t="s">
        <v>1</v>
      </c>
    </row>
    <row r="79" spans="1:10" ht="14.25" customHeight="1">
      <c r="A79" s="17"/>
      <c r="B79" s="21"/>
      <c r="C79" s="15" t="s">
        <v>34</v>
      </c>
      <c r="D79" s="15" t="s">
        <v>168</v>
      </c>
      <c r="E79" s="15" t="s">
        <v>175</v>
      </c>
      <c r="F79" s="15" t="s">
        <v>217</v>
      </c>
      <c r="G79" s="15" t="s">
        <v>169</v>
      </c>
      <c r="H79" s="15"/>
      <c r="I79" s="15" t="s">
        <v>210</v>
      </c>
      <c r="J79" s="15" t="s">
        <v>4</v>
      </c>
    </row>
    <row r="80" spans="1:10" ht="14.25" customHeight="1">
      <c r="A80" s="17"/>
      <c r="B80" s="21"/>
      <c r="C80" s="15" t="s">
        <v>42</v>
      </c>
      <c r="D80" s="15"/>
      <c r="E80" s="15"/>
      <c r="F80" s="15"/>
      <c r="G80" s="15"/>
      <c r="H80" s="15"/>
      <c r="I80" s="15"/>
      <c r="J80" s="15" t="s">
        <v>2</v>
      </c>
    </row>
    <row r="81" spans="1:10" ht="15" customHeight="1">
      <c r="A81" s="17"/>
      <c r="B81" s="17"/>
      <c r="C81" s="18"/>
      <c r="D81" s="18"/>
      <c r="E81" s="18"/>
      <c r="F81" s="18"/>
      <c r="G81" s="18"/>
      <c r="H81" s="18"/>
      <c r="I81" s="18"/>
      <c r="J81" s="18"/>
    </row>
    <row r="82" spans="1:10" ht="14.25" customHeight="1">
      <c r="A82" s="15"/>
      <c r="B82" s="15" t="s">
        <v>33</v>
      </c>
      <c r="C82" s="15" t="s">
        <v>108</v>
      </c>
      <c r="D82" s="15" t="s">
        <v>90</v>
      </c>
      <c r="E82" s="15" t="s">
        <v>102</v>
      </c>
      <c r="F82" s="15" t="s">
        <v>79</v>
      </c>
      <c r="G82" s="15" t="s">
        <v>103</v>
      </c>
      <c r="H82" s="15" t="s">
        <v>83</v>
      </c>
      <c r="I82" s="16"/>
      <c r="J82" s="17"/>
    </row>
    <row r="83" spans="1:10" ht="14.25" customHeight="1">
      <c r="A83" s="15" t="s">
        <v>1</v>
      </c>
      <c r="B83" s="15"/>
      <c r="C83" s="15" t="s">
        <v>117</v>
      </c>
      <c r="D83" s="15" t="s">
        <v>86</v>
      </c>
      <c r="E83" s="15" t="s">
        <v>3</v>
      </c>
      <c r="F83" s="15" t="s">
        <v>243</v>
      </c>
      <c r="G83" s="15" t="s">
        <v>248</v>
      </c>
      <c r="H83" s="15" t="s">
        <v>2</v>
      </c>
      <c r="I83" s="16"/>
      <c r="J83" s="17"/>
    </row>
    <row r="84" spans="1:10" ht="14.25" customHeight="1">
      <c r="A84" s="15" t="s">
        <v>2</v>
      </c>
      <c r="B84" s="15" t="s">
        <v>70</v>
      </c>
      <c r="C84" s="15" t="s">
        <v>156</v>
      </c>
      <c r="D84" s="15" t="s">
        <v>99</v>
      </c>
      <c r="E84" s="15" t="s">
        <v>4</v>
      </c>
      <c r="F84" s="15" t="s">
        <v>244</v>
      </c>
      <c r="G84" s="15" t="s">
        <v>249</v>
      </c>
      <c r="H84" s="15" t="s">
        <v>1</v>
      </c>
      <c r="I84" s="16"/>
      <c r="J84" s="17"/>
    </row>
    <row r="85" spans="1:10" ht="14.25" customHeight="1">
      <c r="A85" s="15" t="s">
        <v>3</v>
      </c>
      <c r="B85" s="15" t="s">
        <v>50</v>
      </c>
      <c r="C85" s="15" t="s">
        <v>143</v>
      </c>
      <c r="D85" s="15" t="s">
        <v>88</v>
      </c>
      <c r="E85" s="15" t="s">
        <v>2</v>
      </c>
      <c r="F85" s="15" t="s">
        <v>245</v>
      </c>
      <c r="G85" s="15" t="s">
        <v>250</v>
      </c>
      <c r="H85" s="15" t="s">
        <v>3</v>
      </c>
      <c r="I85" s="16"/>
      <c r="J85" s="17"/>
    </row>
    <row r="86" spans="1:10" ht="14.25" customHeight="1">
      <c r="A86" s="15" t="s">
        <v>4</v>
      </c>
      <c r="B86" s="15" t="s">
        <v>0</v>
      </c>
      <c r="C86" s="15" t="s">
        <v>127</v>
      </c>
      <c r="D86" s="15" t="s">
        <v>101</v>
      </c>
      <c r="E86" s="15" t="s">
        <v>0</v>
      </c>
      <c r="F86" s="15" t="s">
        <v>246</v>
      </c>
      <c r="G86" s="15" t="s">
        <v>251</v>
      </c>
      <c r="H86" s="15" t="s">
        <v>5</v>
      </c>
      <c r="I86" s="16"/>
      <c r="J86" s="17"/>
    </row>
    <row r="87" spans="1:10" ht="14.25" customHeight="1">
      <c r="A87" s="15" t="s">
        <v>5</v>
      </c>
      <c r="B87" s="15" t="s">
        <v>0</v>
      </c>
      <c r="C87" s="15" t="s">
        <v>147</v>
      </c>
      <c r="D87" s="15" t="s">
        <v>100</v>
      </c>
      <c r="E87" s="15" t="s">
        <v>1</v>
      </c>
      <c r="F87" s="15" t="s">
        <v>247</v>
      </c>
      <c r="G87" s="15" t="s">
        <v>252</v>
      </c>
      <c r="H87" s="15" t="s">
        <v>4</v>
      </c>
      <c r="I87" s="16"/>
      <c r="J87" s="17"/>
    </row>
    <row r="88" spans="1:10" ht="15" customHeight="1">
      <c r="A88" s="18"/>
      <c r="B88" s="18"/>
      <c r="C88" s="19"/>
      <c r="D88" s="19"/>
      <c r="E88" s="19"/>
      <c r="F88" s="19"/>
      <c r="G88" s="19"/>
      <c r="H88" s="19"/>
      <c r="I88" s="20"/>
      <c r="J88" s="20"/>
    </row>
    <row r="89" spans="1:10" ht="14.25" customHeight="1">
      <c r="A89" s="17"/>
      <c r="B89" s="21"/>
      <c r="C89" s="15"/>
      <c r="D89" s="15" t="s">
        <v>93</v>
      </c>
      <c r="E89" s="15" t="s">
        <v>94</v>
      </c>
      <c r="F89" s="15" t="s">
        <v>95</v>
      </c>
      <c r="G89" s="15" t="s">
        <v>96</v>
      </c>
      <c r="H89" s="15" t="s">
        <v>97</v>
      </c>
      <c r="I89" s="15" t="s">
        <v>98</v>
      </c>
      <c r="J89" s="15" t="s">
        <v>112</v>
      </c>
    </row>
    <row r="90" spans="1:10" ht="14.25" customHeight="1">
      <c r="A90" s="17"/>
      <c r="B90" s="21"/>
      <c r="C90" s="15" t="s">
        <v>37</v>
      </c>
      <c r="D90" s="15" t="s">
        <v>170</v>
      </c>
      <c r="E90" s="15" t="s">
        <v>169</v>
      </c>
      <c r="F90" s="15" t="s">
        <v>165</v>
      </c>
      <c r="G90" s="15"/>
      <c r="H90" s="15"/>
      <c r="I90" s="15" t="s">
        <v>166</v>
      </c>
      <c r="J90" s="15" t="s">
        <v>4</v>
      </c>
    </row>
    <row r="91" spans="1:10" ht="14.25" customHeight="1">
      <c r="A91" s="17"/>
      <c r="B91" s="21"/>
      <c r="C91" s="15" t="s">
        <v>39</v>
      </c>
      <c r="D91" s="15" t="s">
        <v>182</v>
      </c>
      <c r="E91" s="15" t="s">
        <v>170</v>
      </c>
      <c r="F91" s="15" t="s">
        <v>182</v>
      </c>
      <c r="G91" s="15"/>
      <c r="H91" s="15"/>
      <c r="I91" s="15" t="s">
        <v>166</v>
      </c>
      <c r="J91" s="15" t="s">
        <v>3</v>
      </c>
    </row>
    <row r="92" spans="1:10" ht="14.25" customHeight="1">
      <c r="A92" s="17"/>
      <c r="B92" s="21"/>
      <c r="C92" s="15" t="s">
        <v>35</v>
      </c>
      <c r="D92" s="15" t="s">
        <v>165</v>
      </c>
      <c r="E92" s="15" t="s">
        <v>207</v>
      </c>
      <c r="F92" s="15" t="s">
        <v>174</v>
      </c>
      <c r="G92" s="15" t="s">
        <v>169</v>
      </c>
      <c r="H92" s="15"/>
      <c r="I92" s="15" t="s">
        <v>210</v>
      </c>
      <c r="J92" s="15" t="s">
        <v>2</v>
      </c>
    </row>
    <row r="93" spans="1:10" ht="14.25" customHeight="1">
      <c r="A93" s="17"/>
      <c r="B93" s="21"/>
      <c r="C93" s="15" t="s">
        <v>40</v>
      </c>
      <c r="D93" s="15" t="s">
        <v>182</v>
      </c>
      <c r="E93" s="15" t="s">
        <v>175</v>
      </c>
      <c r="F93" s="15" t="s">
        <v>165</v>
      </c>
      <c r="G93" s="15"/>
      <c r="H93" s="15"/>
      <c r="I93" s="15" t="s">
        <v>166</v>
      </c>
      <c r="J93" s="15" t="s">
        <v>1</v>
      </c>
    </row>
    <row r="94" spans="1:10" ht="14.25" customHeight="1">
      <c r="A94" s="17"/>
      <c r="B94" s="21"/>
      <c r="C94" s="15" t="s">
        <v>41</v>
      </c>
      <c r="D94" s="15" t="s">
        <v>182</v>
      </c>
      <c r="E94" s="15" t="s">
        <v>170</v>
      </c>
      <c r="F94" s="15" t="s">
        <v>170</v>
      </c>
      <c r="G94" s="15"/>
      <c r="H94" s="15"/>
      <c r="I94" s="15" t="s">
        <v>166</v>
      </c>
      <c r="J94" s="15" t="s">
        <v>5</v>
      </c>
    </row>
    <row r="95" spans="1:10" ht="14.25" customHeight="1">
      <c r="A95" s="17"/>
      <c r="B95" s="21"/>
      <c r="C95" s="15" t="s">
        <v>36</v>
      </c>
      <c r="D95" s="15" t="s">
        <v>170</v>
      </c>
      <c r="E95" s="15" t="s">
        <v>168</v>
      </c>
      <c r="F95" s="15" t="s">
        <v>169</v>
      </c>
      <c r="G95" s="15"/>
      <c r="H95" s="15"/>
      <c r="I95" s="15" t="s">
        <v>166</v>
      </c>
      <c r="J95" s="15" t="s">
        <v>3</v>
      </c>
    </row>
    <row r="96" spans="1:10" ht="14.25" customHeight="1">
      <c r="A96" s="17"/>
      <c r="B96" s="21"/>
      <c r="C96" s="15" t="s">
        <v>38</v>
      </c>
      <c r="D96" s="15" t="s">
        <v>182</v>
      </c>
      <c r="E96" s="15" t="s">
        <v>175</v>
      </c>
      <c r="F96" s="15" t="s">
        <v>165</v>
      </c>
      <c r="G96" s="15"/>
      <c r="H96" s="15"/>
      <c r="I96" s="15" t="s">
        <v>166</v>
      </c>
      <c r="J96" s="15" t="s">
        <v>5</v>
      </c>
    </row>
    <row r="97" spans="1:10" ht="14.25" customHeight="1">
      <c r="A97" s="17"/>
      <c r="B97" s="21"/>
      <c r="C97" s="15" t="s">
        <v>43</v>
      </c>
      <c r="D97" s="15" t="s">
        <v>209</v>
      </c>
      <c r="E97" s="15" t="s">
        <v>215</v>
      </c>
      <c r="F97" s="15" t="s">
        <v>176</v>
      </c>
      <c r="G97" s="15" t="s">
        <v>207</v>
      </c>
      <c r="H97" s="15"/>
      <c r="I97" s="15" t="s">
        <v>35</v>
      </c>
      <c r="J97" s="15" t="s">
        <v>1</v>
      </c>
    </row>
    <row r="98" spans="1:10" ht="14.25" customHeight="1">
      <c r="A98" s="17"/>
      <c r="B98" s="21"/>
      <c r="C98" s="15" t="s">
        <v>34</v>
      </c>
      <c r="D98" s="15" t="s">
        <v>218</v>
      </c>
      <c r="E98" s="15" t="s">
        <v>177</v>
      </c>
      <c r="F98" s="15" t="s">
        <v>208</v>
      </c>
      <c r="G98" s="15"/>
      <c r="H98" s="15"/>
      <c r="I98" s="15" t="s">
        <v>180</v>
      </c>
      <c r="J98" s="15" t="s">
        <v>4</v>
      </c>
    </row>
    <row r="99" spans="1:10" ht="14.25" customHeight="1">
      <c r="A99" s="17"/>
      <c r="B99" s="21"/>
      <c r="C99" s="15" t="s">
        <v>42</v>
      </c>
      <c r="D99" s="15" t="s">
        <v>169</v>
      </c>
      <c r="E99" s="15" t="s">
        <v>175</v>
      </c>
      <c r="F99" s="15" t="s">
        <v>181</v>
      </c>
      <c r="G99" s="15"/>
      <c r="H99" s="15"/>
      <c r="I99" s="15" t="s">
        <v>166</v>
      </c>
      <c r="J99" s="15" t="s">
        <v>2</v>
      </c>
    </row>
    <row r="100" spans="1:10" ht="15" customHeight="1">
      <c r="A100" s="17"/>
      <c r="B100" s="17"/>
      <c r="C100" s="18"/>
      <c r="D100" s="18"/>
      <c r="E100" s="18"/>
      <c r="F100" s="18"/>
      <c r="G100" s="18"/>
      <c r="H100" s="18"/>
      <c r="I100" s="18"/>
      <c r="J100" s="18"/>
    </row>
    <row r="101" spans="1:10" ht="14.25" customHeight="1">
      <c r="A101" s="15"/>
      <c r="B101" s="15" t="s">
        <v>33</v>
      </c>
      <c r="C101" s="15" t="s">
        <v>109</v>
      </c>
      <c r="D101" s="15" t="s">
        <v>90</v>
      </c>
      <c r="E101" s="15" t="s">
        <v>102</v>
      </c>
      <c r="F101" s="15" t="s">
        <v>79</v>
      </c>
      <c r="G101" s="15" t="s">
        <v>103</v>
      </c>
      <c r="H101" s="15" t="s">
        <v>83</v>
      </c>
      <c r="I101" s="16"/>
      <c r="J101" s="17"/>
    </row>
    <row r="102" spans="1:10" ht="14.25" customHeight="1">
      <c r="A102" s="15" t="s">
        <v>1</v>
      </c>
      <c r="B102" s="15" t="s">
        <v>73</v>
      </c>
      <c r="C102" s="15" t="s">
        <v>152</v>
      </c>
      <c r="D102" s="15" t="s">
        <v>99</v>
      </c>
      <c r="E102" s="15" t="s">
        <v>3</v>
      </c>
      <c r="F102" s="15" t="s">
        <v>233</v>
      </c>
      <c r="G102" s="15" t="s">
        <v>238</v>
      </c>
      <c r="H102" s="15" t="s">
        <v>2</v>
      </c>
      <c r="I102" s="16"/>
      <c r="J102" s="17"/>
    </row>
    <row r="103" spans="1:10" ht="14.25" customHeight="1">
      <c r="A103" s="15" t="s">
        <v>2</v>
      </c>
      <c r="B103" s="15" t="s">
        <v>64</v>
      </c>
      <c r="C103" s="15" t="s">
        <v>122</v>
      </c>
      <c r="D103" s="15" t="s">
        <v>52</v>
      </c>
      <c r="E103" s="15" t="s">
        <v>4</v>
      </c>
      <c r="F103" s="15" t="s">
        <v>234</v>
      </c>
      <c r="G103" s="15" t="s">
        <v>239</v>
      </c>
      <c r="H103" s="15" t="s">
        <v>1</v>
      </c>
      <c r="I103" s="16"/>
      <c r="J103" s="17"/>
    </row>
    <row r="104" spans="1:10" ht="14.25" customHeight="1">
      <c r="A104" s="15" t="s">
        <v>3</v>
      </c>
      <c r="B104" s="15" t="s">
        <v>49</v>
      </c>
      <c r="C104" s="15" t="s">
        <v>164</v>
      </c>
      <c r="D104" s="15" t="s">
        <v>88</v>
      </c>
      <c r="E104" s="15" t="s">
        <v>1</v>
      </c>
      <c r="F104" s="15" t="s">
        <v>235</v>
      </c>
      <c r="G104" s="15" t="s">
        <v>240</v>
      </c>
      <c r="H104" s="15" t="s">
        <v>4</v>
      </c>
      <c r="I104" s="16"/>
      <c r="J104" s="17"/>
    </row>
    <row r="105" spans="1:10" ht="14.25" customHeight="1">
      <c r="A105" s="15" t="s">
        <v>4</v>
      </c>
      <c r="B105" s="15" t="s">
        <v>0</v>
      </c>
      <c r="C105" s="15" t="s">
        <v>145</v>
      </c>
      <c r="D105" s="15" t="s">
        <v>100</v>
      </c>
      <c r="E105" s="15" t="s">
        <v>0</v>
      </c>
      <c r="F105" s="15" t="s">
        <v>236</v>
      </c>
      <c r="G105" s="15" t="s">
        <v>241</v>
      </c>
      <c r="H105" s="15" t="s">
        <v>5</v>
      </c>
      <c r="I105" s="16"/>
      <c r="J105" s="17"/>
    </row>
    <row r="106" spans="1:10" ht="14.25" customHeight="1">
      <c r="A106" s="15" t="s">
        <v>5</v>
      </c>
      <c r="B106" s="15" t="s">
        <v>0</v>
      </c>
      <c r="C106" s="15" t="s">
        <v>131</v>
      </c>
      <c r="D106" s="15" t="s">
        <v>114</v>
      </c>
      <c r="E106" s="15" t="s">
        <v>2</v>
      </c>
      <c r="F106" s="15" t="s">
        <v>237</v>
      </c>
      <c r="G106" s="15" t="s">
        <v>242</v>
      </c>
      <c r="H106" s="15" t="s">
        <v>3</v>
      </c>
      <c r="I106" s="16"/>
      <c r="J106" s="17"/>
    </row>
    <row r="107" spans="1:10" ht="15" customHeight="1">
      <c r="A107" s="18"/>
      <c r="B107" s="18"/>
      <c r="C107" s="19"/>
      <c r="D107" s="19"/>
      <c r="E107" s="19"/>
      <c r="F107" s="19"/>
      <c r="G107" s="19"/>
      <c r="H107" s="19"/>
      <c r="I107" s="20"/>
      <c r="J107" s="20"/>
    </row>
    <row r="108" spans="1:10" ht="14.25" customHeight="1">
      <c r="A108" s="17"/>
      <c r="B108" s="21"/>
      <c r="C108" s="15"/>
      <c r="D108" s="15" t="s">
        <v>93</v>
      </c>
      <c r="E108" s="15" t="s">
        <v>94</v>
      </c>
      <c r="F108" s="15" t="s">
        <v>95</v>
      </c>
      <c r="G108" s="15" t="s">
        <v>96</v>
      </c>
      <c r="H108" s="15" t="s">
        <v>97</v>
      </c>
      <c r="I108" s="15" t="s">
        <v>98</v>
      </c>
      <c r="J108" s="15" t="s">
        <v>112</v>
      </c>
    </row>
    <row r="109" spans="1:10" ht="14.25" customHeight="1">
      <c r="A109" s="17"/>
      <c r="B109" s="21"/>
      <c r="C109" s="15" t="s">
        <v>37</v>
      </c>
      <c r="D109" s="15" t="s">
        <v>169</v>
      </c>
      <c r="E109" s="15" t="s">
        <v>165</v>
      </c>
      <c r="F109" s="15" t="s">
        <v>165</v>
      </c>
      <c r="G109" s="15"/>
      <c r="H109" s="15"/>
      <c r="I109" s="15" t="s">
        <v>166</v>
      </c>
      <c r="J109" s="15" t="s">
        <v>4</v>
      </c>
    </row>
    <row r="110" spans="1:10" ht="14.25" customHeight="1">
      <c r="A110" s="17"/>
      <c r="B110" s="21"/>
      <c r="C110" s="15" t="s">
        <v>39</v>
      </c>
      <c r="D110" s="15" t="s">
        <v>167</v>
      </c>
      <c r="E110" s="15" t="s">
        <v>167</v>
      </c>
      <c r="F110" s="15" t="s">
        <v>169</v>
      </c>
      <c r="G110" s="15"/>
      <c r="H110" s="15"/>
      <c r="I110" s="15" t="s">
        <v>166</v>
      </c>
      <c r="J110" s="15" t="s">
        <v>3</v>
      </c>
    </row>
    <row r="111" spans="1:10" ht="14.25" customHeight="1">
      <c r="A111" s="17"/>
      <c r="B111" s="21"/>
      <c r="C111" s="15" t="s">
        <v>35</v>
      </c>
      <c r="D111" s="15" t="s">
        <v>182</v>
      </c>
      <c r="E111" s="15" t="s">
        <v>170</v>
      </c>
      <c r="F111" s="15" t="s">
        <v>170</v>
      </c>
      <c r="G111" s="15"/>
      <c r="H111" s="15"/>
      <c r="I111" s="15" t="s">
        <v>166</v>
      </c>
      <c r="J111" s="15" t="s">
        <v>2</v>
      </c>
    </row>
    <row r="112" spans="1:10" ht="14.25" customHeight="1">
      <c r="A112" s="17"/>
      <c r="B112" s="21"/>
      <c r="C112" s="15" t="s">
        <v>40</v>
      </c>
      <c r="D112" s="15" t="s">
        <v>170</v>
      </c>
      <c r="E112" s="15" t="s">
        <v>170</v>
      </c>
      <c r="F112" s="15" t="s">
        <v>175</v>
      </c>
      <c r="G112" s="15"/>
      <c r="H112" s="15"/>
      <c r="I112" s="15" t="s">
        <v>166</v>
      </c>
      <c r="J112" s="15" t="s">
        <v>1</v>
      </c>
    </row>
    <row r="113" spans="1:10" ht="14.25" customHeight="1">
      <c r="A113" s="17"/>
      <c r="B113" s="21"/>
      <c r="C113" s="15" t="s">
        <v>41</v>
      </c>
      <c r="D113" s="15" t="s">
        <v>175</v>
      </c>
      <c r="E113" s="15" t="s">
        <v>209</v>
      </c>
      <c r="F113" s="15" t="s">
        <v>175</v>
      </c>
      <c r="G113" s="15" t="s">
        <v>177</v>
      </c>
      <c r="H113" s="15" t="s">
        <v>174</v>
      </c>
      <c r="I113" s="15" t="s">
        <v>211</v>
      </c>
      <c r="J113" s="15" t="s">
        <v>5</v>
      </c>
    </row>
    <row r="114" spans="1:10" ht="14.25" customHeight="1">
      <c r="A114" s="17"/>
      <c r="B114" s="21"/>
      <c r="C114" s="15" t="s">
        <v>36</v>
      </c>
      <c r="D114" s="15" t="s">
        <v>165</v>
      </c>
      <c r="E114" s="15" t="s">
        <v>182</v>
      </c>
      <c r="F114" s="15" t="s">
        <v>170</v>
      </c>
      <c r="G114" s="15"/>
      <c r="H114" s="15"/>
      <c r="I114" s="15" t="s">
        <v>166</v>
      </c>
      <c r="J114" s="15" t="s">
        <v>3</v>
      </c>
    </row>
    <row r="115" spans="1:10" ht="14.25" customHeight="1">
      <c r="A115" s="17"/>
      <c r="B115" s="21"/>
      <c r="C115" s="15" t="s">
        <v>38</v>
      </c>
      <c r="D115" s="15" t="s">
        <v>175</v>
      </c>
      <c r="E115" s="15" t="s">
        <v>175</v>
      </c>
      <c r="F115" s="15" t="s">
        <v>170</v>
      </c>
      <c r="G115" s="15"/>
      <c r="H115" s="15"/>
      <c r="I115" s="15" t="s">
        <v>166</v>
      </c>
      <c r="J115" s="15" t="s">
        <v>5</v>
      </c>
    </row>
    <row r="116" spans="1:10" ht="14.25" customHeight="1">
      <c r="A116" s="17"/>
      <c r="B116" s="21"/>
      <c r="C116" s="15" t="s">
        <v>43</v>
      </c>
      <c r="D116" s="15" t="s">
        <v>217</v>
      </c>
      <c r="E116" s="15" t="s">
        <v>207</v>
      </c>
      <c r="F116" s="15" t="s">
        <v>177</v>
      </c>
      <c r="G116" s="15"/>
      <c r="H116" s="15"/>
      <c r="I116" s="15" t="s">
        <v>180</v>
      </c>
      <c r="J116" s="15" t="s">
        <v>1</v>
      </c>
    </row>
    <row r="117" spans="1:10" ht="14.25" customHeight="1">
      <c r="A117" s="17"/>
      <c r="B117" s="21"/>
      <c r="C117" s="15" t="s">
        <v>34</v>
      </c>
      <c r="D117" s="15" t="s">
        <v>177</v>
      </c>
      <c r="E117" s="15" t="s">
        <v>176</v>
      </c>
      <c r="F117" s="15" t="s">
        <v>209</v>
      </c>
      <c r="G117" s="15" t="s">
        <v>215</v>
      </c>
      <c r="H117" s="15"/>
      <c r="I117" s="15" t="s">
        <v>35</v>
      </c>
      <c r="J117" s="15" t="s">
        <v>4</v>
      </c>
    </row>
    <row r="118" spans="1:10" ht="14.25" customHeight="1">
      <c r="A118" s="17"/>
      <c r="B118" s="21"/>
      <c r="C118" s="15" t="s">
        <v>42</v>
      </c>
      <c r="D118" s="15" t="s">
        <v>219</v>
      </c>
      <c r="E118" s="15" t="s">
        <v>219</v>
      </c>
      <c r="F118" s="15" t="s">
        <v>177</v>
      </c>
      <c r="G118" s="15"/>
      <c r="H118" s="15"/>
      <c r="I118" s="15" t="s">
        <v>180</v>
      </c>
      <c r="J118" s="15" t="s">
        <v>2</v>
      </c>
    </row>
    <row r="119" spans="1:10" ht="15" customHeight="1">
      <c r="A119" s="17"/>
      <c r="B119" s="17"/>
      <c r="C119" s="18"/>
      <c r="D119" s="18"/>
      <c r="E119" s="18"/>
      <c r="F119" s="18"/>
      <c r="G119" s="18"/>
      <c r="H119" s="18"/>
      <c r="I119" s="18"/>
      <c r="J119" s="18"/>
    </row>
    <row r="120" spans="1:10" ht="14.25" customHeight="1">
      <c r="A120" s="15"/>
      <c r="B120" s="15" t="s">
        <v>33</v>
      </c>
      <c r="C120" s="15" t="s">
        <v>110</v>
      </c>
      <c r="D120" s="15" t="s">
        <v>90</v>
      </c>
      <c r="E120" s="15" t="s">
        <v>102</v>
      </c>
      <c r="F120" s="15" t="s">
        <v>79</v>
      </c>
      <c r="G120" s="15" t="s">
        <v>103</v>
      </c>
      <c r="H120" s="15" t="s">
        <v>83</v>
      </c>
      <c r="I120" s="16"/>
      <c r="J120" s="17"/>
    </row>
    <row r="121" spans="1:10" ht="14.25" customHeight="1">
      <c r="A121" s="15" t="s">
        <v>1</v>
      </c>
      <c r="B121" s="15" t="s">
        <v>72</v>
      </c>
      <c r="C121" s="15" t="s">
        <v>129</v>
      </c>
      <c r="D121" s="15" t="s">
        <v>84</v>
      </c>
      <c r="E121" s="15" t="s">
        <v>3</v>
      </c>
      <c r="F121" s="15" t="s">
        <v>225</v>
      </c>
      <c r="G121" s="15" t="s">
        <v>229</v>
      </c>
      <c r="H121" s="15" t="s">
        <v>1</v>
      </c>
      <c r="I121" s="16"/>
      <c r="J121" s="17"/>
    </row>
    <row r="122" spans="1:10" ht="14.25" customHeight="1">
      <c r="A122" s="15" t="s">
        <v>2</v>
      </c>
      <c r="B122" s="15" t="s">
        <v>68</v>
      </c>
      <c r="C122" s="15" t="s">
        <v>144</v>
      </c>
      <c r="D122" s="15" t="s">
        <v>99</v>
      </c>
      <c r="E122" s="15" t="s">
        <v>2</v>
      </c>
      <c r="F122" s="15" t="s">
        <v>226</v>
      </c>
      <c r="G122" s="15" t="s">
        <v>230</v>
      </c>
      <c r="H122" s="15" t="s">
        <v>2</v>
      </c>
      <c r="I122" s="16"/>
      <c r="J122" s="17"/>
    </row>
    <row r="123" spans="1:10" ht="14.25" customHeight="1">
      <c r="A123" s="15" t="s">
        <v>3</v>
      </c>
      <c r="B123" s="15" t="s">
        <v>51</v>
      </c>
      <c r="C123" s="15" t="s">
        <v>150</v>
      </c>
      <c r="D123" s="15" t="s">
        <v>86</v>
      </c>
      <c r="E123" s="15" t="s">
        <v>1</v>
      </c>
      <c r="F123" s="15" t="s">
        <v>227</v>
      </c>
      <c r="G123" s="15" t="s">
        <v>231</v>
      </c>
      <c r="H123" s="15" t="s">
        <v>3</v>
      </c>
      <c r="I123" s="16"/>
      <c r="J123" s="17"/>
    </row>
    <row r="124" spans="1:10" ht="14.25" customHeight="1">
      <c r="A124" s="15" t="s">
        <v>4</v>
      </c>
      <c r="B124" s="15" t="s">
        <v>0</v>
      </c>
      <c r="C124" s="15" t="s">
        <v>119</v>
      </c>
      <c r="D124" s="15" t="s">
        <v>101</v>
      </c>
      <c r="E124" s="15" t="s">
        <v>0</v>
      </c>
      <c r="F124" s="15" t="s">
        <v>228</v>
      </c>
      <c r="G124" s="15" t="s">
        <v>232</v>
      </c>
      <c r="H124" s="15" t="s">
        <v>4</v>
      </c>
      <c r="I124" s="16"/>
      <c r="J124" s="17"/>
    </row>
    <row r="125" spans="1:10" ht="14.25" customHeight="1">
      <c r="A125" s="15" t="s">
        <v>5</v>
      </c>
      <c r="B125" s="15" t="s">
        <v>0</v>
      </c>
      <c r="C125" s="15"/>
      <c r="D125" s="15"/>
      <c r="E125" s="15"/>
      <c r="F125" s="15"/>
      <c r="G125" s="15"/>
      <c r="H125" s="15"/>
      <c r="I125" s="16"/>
      <c r="J125" s="17"/>
    </row>
    <row r="126" spans="1:10" ht="15" customHeight="1">
      <c r="A126" s="18"/>
      <c r="B126" s="18"/>
      <c r="C126" s="19"/>
      <c r="D126" s="19"/>
      <c r="E126" s="19"/>
      <c r="F126" s="19"/>
      <c r="G126" s="19"/>
      <c r="H126" s="19"/>
      <c r="I126" s="20"/>
      <c r="J126" s="20"/>
    </row>
    <row r="127" spans="1:10" ht="14.25" customHeight="1">
      <c r="A127" s="17"/>
      <c r="B127" s="21"/>
      <c r="C127" s="15"/>
      <c r="D127" s="15" t="s">
        <v>93</v>
      </c>
      <c r="E127" s="15" t="s">
        <v>94</v>
      </c>
      <c r="F127" s="15" t="s">
        <v>95</v>
      </c>
      <c r="G127" s="15" t="s">
        <v>96</v>
      </c>
      <c r="H127" s="15" t="s">
        <v>97</v>
      </c>
      <c r="I127" s="15" t="s">
        <v>98</v>
      </c>
      <c r="J127" s="15" t="s">
        <v>112</v>
      </c>
    </row>
    <row r="128" spans="1:10" ht="14.25" customHeight="1">
      <c r="A128" s="17"/>
      <c r="B128" s="21"/>
      <c r="C128" s="15" t="s">
        <v>37</v>
      </c>
      <c r="D128" s="15"/>
      <c r="E128" s="15"/>
      <c r="F128" s="15"/>
      <c r="G128" s="15"/>
      <c r="H128" s="15"/>
      <c r="I128" s="15"/>
      <c r="J128" s="15" t="s">
        <v>4</v>
      </c>
    </row>
    <row r="129" spans="1:10" ht="14.25" customHeight="1">
      <c r="A129" s="17"/>
      <c r="B129" s="21"/>
      <c r="C129" s="15" t="s">
        <v>39</v>
      </c>
      <c r="D129" s="15" t="s">
        <v>182</v>
      </c>
      <c r="E129" s="15" t="s">
        <v>165</v>
      </c>
      <c r="F129" s="15" t="s">
        <v>168</v>
      </c>
      <c r="G129" s="15"/>
      <c r="H129" s="15"/>
      <c r="I129" s="15" t="s">
        <v>166</v>
      </c>
      <c r="J129" s="15" t="s">
        <v>3</v>
      </c>
    </row>
    <row r="130" spans="1:10" ht="14.25" customHeight="1">
      <c r="A130" s="17"/>
      <c r="B130" s="21"/>
      <c r="C130" s="15" t="s">
        <v>35</v>
      </c>
      <c r="D130" s="15" t="s">
        <v>169</v>
      </c>
      <c r="E130" s="15" t="s">
        <v>175</v>
      </c>
      <c r="F130" s="15" t="s">
        <v>206</v>
      </c>
      <c r="G130" s="15"/>
      <c r="H130" s="15"/>
      <c r="I130" s="15" t="s">
        <v>166</v>
      </c>
      <c r="J130" s="15" t="s">
        <v>2</v>
      </c>
    </row>
    <row r="131" spans="1:10" ht="14.25" customHeight="1">
      <c r="A131" s="17"/>
      <c r="B131" s="21"/>
      <c r="C131" s="15" t="s">
        <v>40</v>
      </c>
      <c r="D131" s="15"/>
      <c r="E131" s="15"/>
      <c r="F131" s="15"/>
      <c r="G131" s="15"/>
      <c r="H131" s="15"/>
      <c r="I131" s="15"/>
      <c r="J131" s="15" t="s">
        <v>1</v>
      </c>
    </row>
    <row r="132" spans="1:10" ht="14.25" customHeight="1">
      <c r="A132" s="17"/>
      <c r="B132" s="21"/>
      <c r="C132" s="15" t="s">
        <v>41</v>
      </c>
      <c r="D132" s="15" t="s">
        <v>170</v>
      </c>
      <c r="E132" s="15" t="s">
        <v>165</v>
      </c>
      <c r="F132" s="15" t="s">
        <v>167</v>
      </c>
      <c r="G132" s="15"/>
      <c r="H132" s="15"/>
      <c r="I132" s="15" t="s">
        <v>166</v>
      </c>
      <c r="J132" s="15" t="s">
        <v>5</v>
      </c>
    </row>
    <row r="133" spans="1:10" ht="14.25" customHeight="1">
      <c r="A133" s="17"/>
      <c r="B133" s="21"/>
      <c r="C133" s="15" t="s">
        <v>36</v>
      </c>
      <c r="D133" s="15" t="s">
        <v>168</v>
      </c>
      <c r="E133" s="15" t="s">
        <v>167</v>
      </c>
      <c r="F133" s="15" t="s">
        <v>170</v>
      </c>
      <c r="G133" s="15"/>
      <c r="H133" s="15"/>
      <c r="I133" s="15" t="s">
        <v>166</v>
      </c>
      <c r="J133" s="15" t="s">
        <v>3</v>
      </c>
    </row>
    <row r="134" spans="1:10" ht="14.25" customHeight="1">
      <c r="A134" s="17"/>
      <c r="B134" s="21"/>
      <c r="C134" s="15" t="s">
        <v>38</v>
      </c>
      <c r="D134" s="15" t="s">
        <v>169</v>
      </c>
      <c r="E134" s="15" t="s">
        <v>165</v>
      </c>
      <c r="F134" s="15" t="s">
        <v>165</v>
      </c>
      <c r="G134" s="15"/>
      <c r="H134" s="15"/>
      <c r="I134" s="15" t="s">
        <v>166</v>
      </c>
      <c r="J134" s="15" t="s">
        <v>5</v>
      </c>
    </row>
    <row r="135" spans="1:10" ht="14.25" customHeight="1">
      <c r="A135" s="17"/>
      <c r="B135" s="21"/>
      <c r="C135" s="15" t="s">
        <v>43</v>
      </c>
      <c r="D135" s="15"/>
      <c r="E135" s="15"/>
      <c r="F135" s="15"/>
      <c r="G135" s="15"/>
      <c r="H135" s="15"/>
      <c r="I135" s="15"/>
      <c r="J135" s="15" t="s">
        <v>1</v>
      </c>
    </row>
    <row r="136" spans="1:10" ht="14.25" customHeight="1">
      <c r="A136" s="17"/>
      <c r="B136" s="21"/>
      <c r="C136" s="15" t="s">
        <v>34</v>
      </c>
      <c r="D136" s="15" t="s">
        <v>170</v>
      </c>
      <c r="E136" s="15" t="s">
        <v>168</v>
      </c>
      <c r="F136" s="15" t="s">
        <v>208</v>
      </c>
      <c r="G136" s="15" t="s">
        <v>206</v>
      </c>
      <c r="H136" s="15"/>
      <c r="I136" s="15" t="s">
        <v>210</v>
      </c>
      <c r="J136" s="15" t="s">
        <v>4</v>
      </c>
    </row>
    <row r="137" spans="1:10" ht="14.25" customHeight="1">
      <c r="A137" s="17"/>
      <c r="B137" s="21"/>
      <c r="C137" s="15" t="s">
        <v>42</v>
      </c>
      <c r="D137" s="15"/>
      <c r="E137" s="15"/>
      <c r="F137" s="15"/>
      <c r="G137" s="15"/>
      <c r="H137" s="15"/>
      <c r="I137" s="15"/>
      <c r="J137" s="15" t="s">
        <v>2</v>
      </c>
    </row>
    <row r="138" spans="1:10" ht="15" customHeight="1">
      <c r="A138" s="17"/>
      <c r="B138" s="17"/>
      <c r="C138" s="18"/>
      <c r="D138" s="18"/>
      <c r="E138" s="18"/>
      <c r="F138" s="18"/>
      <c r="G138" s="18"/>
      <c r="H138" s="18"/>
      <c r="I138" s="18"/>
      <c r="J138" s="18"/>
    </row>
    <row r="139" spans="1:10" ht="14.25" customHeight="1">
      <c r="A139" s="15"/>
      <c r="B139" s="15" t="s">
        <v>33</v>
      </c>
      <c r="C139" s="15" t="s">
        <v>111</v>
      </c>
      <c r="D139" s="15" t="s">
        <v>90</v>
      </c>
      <c r="E139" s="15" t="s">
        <v>102</v>
      </c>
      <c r="F139" s="15" t="s">
        <v>79</v>
      </c>
      <c r="G139" s="15" t="s">
        <v>103</v>
      </c>
      <c r="H139" s="15" t="s">
        <v>83</v>
      </c>
      <c r="I139" s="16"/>
      <c r="J139" s="17"/>
    </row>
    <row r="140" spans="1:10" ht="14.25" customHeight="1">
      <c r="A140" s="15" t="s">
        <v>1</v>
      </c>
      <c r="B140" s="15" t="s">
        <v>71</v>
      </c>
      <c r="C140" s="15" t="s">
        <v>157</v>
      </c>
      <c r="D140" s="15" t="s">
        <v>84</v>
      </c>
      <c r="E140" s="15" t="s">
        <v>2</v>
      </c>
      <c r="F140" s="15" t="s">
        <v>172</v>
      </c>
      <c r="G140" s="15" t="s">
        <v>222</v>
      </c>
      <c r="H140" s="15" t="s">
        <v>1</v>
      </c>
      <c r="I140" s="16"/>
      <c r="J140" s="17"/>
    </row>
    <row r="141" spans="1:10" ht="14.25" customHeight="1">
      <c r="A141" s="15" t="s">
        <v>2</v>
      </c>
      <c r="B141" s="15" t="s">
        <v>69</v>
      </c>
      <c r="C141" s="15" t="s">
        <v>142</v>
      </c>
      <c r="D141" s="15" t="s">
        <v>85</v>
      </c>
      <c r="E141" s="15" t="s">
        <v>1</v>
      </c>
      <c r="F141" s="15" t="s">
        <v>173</v>
      </c>
      <c r="G141" s="15" t="s">
        <v>223</v>
      </c>
      <c r="H141" s="15" t="s">
        <v>2</v>
      </c>
      <c r="I141" s="16"/>
      <c r="J141" s="17"/>
    </row>
    <row r="142" spans="1:10" ht="14.25" customHeight="1">
      <c r="A142" s="15" t="s">
        <v>3</v>
      </c>
      <c r="B142" s="15" t="s">
        <v>56</v>
      </c>
      <c r="C142" s="15" t="s">
        <v>159</v>
      </c>
      <c r="D142" s="15" t="s">
        <v>88</v>
      </c>
      <c r="E142" s="15" t="s">
        <v>0</v>
      </c>
      <c r="F142" s="15" t="s">
        <v>171</v>
      </c>
      <c r="G142" s="15" t="s">
        <v>224</v>
      </c>
      <c r="H142" s="15" t="s">
        <v>3</v>
      </c>
      <c r="I142" s="16"/>
      <c r="J142" s="17"/>
    </row>
    <row r="143" spans="1:10" ht="14.25" customHeight="1">
      <c r="A143" s="15" t="s">
        <v>4</v>
      </c>
      <c r="B143" s="15" t="s">
        <v>0</v>
      </c>
      <c r="C143" s="15"/>
      <c r="D143" s="15"/>
      <c r="E143" s="15"/>
      <c r="F143" s="15"/>
      <c r="G143" s="15"/>
      <c r="H143" s="15"/>
      <c r="I143" s="16"/>
      <c r="J143" s="17"/>
    </row>
    <row r="144" spans="1:10" ht="14.25" customHeight="1">
      <c r="A144" s="15" t="s">
        <v>5</v>
      </c>
      <c r="B144" s="15" t="s">
        <v>0</v>
      </c>
      <c r="C144" s="15"/>
      <c r="D144" s="15"/>
      <c r="E144" s="15"/>
      <c r="F144" s="15"/>
      <c r="G144" s="15"/>
      <c r="H144" s="15"/>
      <c r="I144" s="16"/>
      <c r="J144" s="17"/>
    </row>
    <row r="145" spans="1:10" ht="15" customHeight="1">
      <c r="A145" s="18"/>
      <c r="B145" s="18"/>
      <c r="C145" s="19"/>
      <c r="D145" s="19"/>
      <c r="E145" s="19"/>
      <c r="F145" s="19"/>
      <c r="G145" s="19"/>
      <c r="H145" s="19"/>
      <c r="I145" s="20"/>
      <c r="J145" s="20"/>
    </row>
    <row r="146" spans="1:10" ht="14.25" customHeight="1">
      <c r="A146" s="17"/>
      <c r="B146" s="21"/>
      <c r="C146" s="15"/>
      <c r="D146" s="15" t="s">
        <v>93</v>
      </c>
      <c r="E146" s="15" t="s">
        <v>94</v>
      </c>
      <c r="F146" s="15" t="s">
        <v>95</v>
      </c>
      <c r="G146" s="15" t="s">
        <v>96</v>
      </c>
      <c r="H146" s="15" t="s">
        <v>97</v>
      </c>
      <c r="I146" s="15" t="s">
        <v>98</v>
      </c>
      <c r="J146" s="15" t="s">
        <v>112</v>
      </c>
    </row>
    <row r="147" spans="1:10" ht="14.25" customHeight="1">
      <c r="A147" s="17"/>
      <c r="B147" s="21"/>
      <c r="C147" s="15" t="s">
        <v>37</v>
      </c>
      <c r="D147" s="15"/>
      <c r="E147" s="15"/>
      <c r="F147" s="15"/>
      <c r="G147" s="15"/>
      <c r="H147" s="15"/>
      <c r="I147" s="15"/>
      <c r="J147" s="15" t="s">
        <v>4</v>
      </c>
    </row>
    <row r="148" spans="1:10" ht="14.25" customHeight="1">
      <c r="A148" s="17"/>
      <c r="B148" s="21"/>
      <c r="C148" s="15" t="s">
        <v>39</v>
      </c>
      <c r="D148" s="15"/>
      <c r="E148" s="15"/>
      <c r="F148" s="15"/>
      <c r="G148" s="15"/>
      <c r="H148" s="15"/>
      <c r="I148" s="15"/>
      <c r="J148" s="15" t="s">
        <v>3</v>
      </c>
    </row>
    <row r="149" spans="1:10" ht="14.25" customHeight="1">
      <c r="A149" s="17"/>
      <c r="B149" s="21"/>
      <c r="C149" s="15" t="s">
        <v>35</v>
      </c>
      <c r="D149" s="15" t="s">
        <v>168</v>
      </c>
      <c r="E149" s="15" t="s">
        <v>168</v>
      </c>
      <c r="F149" s="15" t="s">
        <v>174</v>
      </c>
      <c r="G149" s="15"/>
      <c r="H149" s="15"/>
      <c r="I149" s="15" t="s">
        <v>166</v>
      </c>
      <c r="J149" s="15" t="s">
        <v>2</v>
      </c>
    </row>
    <row r="150" spans="1:10" ht="14.25" customHeight="1">
      <c r="A150" s="17"/>
      <c r="B150" s="21"/>
      <c r="C150" s="15" t="s">
        <v>40</v>
      </c>
      <c r="D150" s="15"/>
      <c r="E150" s="15"/>
      <c r="F150" s="15"/>
      <c r="G150" s="15"/>
      <c r="H150" s="15"/>
      <c r="I150" s="15"/>
      <c r="J150" s="15" t="s">
        <v>1</v>
      </c>
    </row>
    <row r="151" spans="1:10" ht="14.25" customHeight="1">
      <c r="A151" s="17"/>
      <c r="B151" s="21"/>
      <c r="C151" s="15" t="s">
        <v>41</v>
      </c>
      <c r="D151" s="15"/>
      <c r="E151" s="15"/>
      <c r="F151" s="15"/>
      <c r="G151" s="15"/>
      <c r="H151" s="15"/>
      <c r="I151" s="15"/>
      <c r="J151" s="15" t="s">
        <v>5</v>
      </c>
    </row>
    <row r="152" spans="1:10" ht="14.25" customHeight="1">
      <c r="A152" s="17"/>
      <c r="B152" s="21"/>
      <c r="C152" s="15" t="s">
        <v>36</v>
      </c>
      <c r="D152" s="15"/>
      <c r="E152" s="15"/>
      <c r="F152" s="15"/>
      <c r="G152" s="15"/>
      <c r="H152" s="15"/>
      <c r="I152" s="15"/>
      <c r="J152" s="15" t="s">
        <v>3</v>
      </c>
    </row>
    <row r="153" spans="1:10" ht="14.25" customHeight="1">
      <c r="A153" s="17"/>
      <c r="B153" s="21"/>
      <c r="C153" s="15" t="s">
        <v>38</v>
      </c>
      <c r="D153" s="15" t="s">
        <v>168</v>
      </c>
      <c r="E153" s="15" t="s">
        <v>175</v>
      </c>
      <c r="F153" s="15" t="s">
        <v>175</v>
      </c>
      <c r="G153" s="15"/>
      <c r="H153" s="15"/>
      <c r="I153" s="15" t="s">
        <v>166</v>
      </c>
      <c r="J153" s="15" t="s">
        <v>5</v>
      </c>
    </row>
    <row r="154" spans="1:10" ht="14.25" customHeight="1">
      <c r="A154" s="17"/>
      <c r="B154" s="21"/>
      <c r="C154" s="15" t="s">
        <v>43</v>
      </c>
      <c r="D154" s="15"/>
      <c r="E154" s="15"/>
      <c r="F154" s="15"/>
      <c r="G154" s="15"/>
      <c r="H154" s="15"/>
      <c r="I154" s="15"/>
      <c r="J154" s="15" t="s">
        <v>1</v>
      </c>
    </row>
    <row r="155" spans="1:10" ht="14.25" customHeight="1">
      <c r="A155" s="17"/>
      <c r="B155" s="21"/>
      <c r="C155" s="15" t="s">
        <v>34</v>
      </c>
      <c r="D155" s="15" t="s">
        <v>176</v>
      </c>
      <c r="E155" s="15" t="s">
        <v>168</v>
      </c>
      <c r="F155" s="15" t="s">
        <v>176</v>
      </c>
      <c r="G155" s="15"/>
      <c r="H155" s="15"/>
      <c r="I155" s="15" t="s">
        <v>166</v>
      </c>
      <c r="J155" s="15" t="s">
        <v>4</v>
      </c>
    </row>
    <row r="156" spans="1:10" ht="14.25" customHeight="1">
      <c r="A156" s="17"/>
      <c r="B156" s="21"/>
      <c r="C156" s="15" t="s">
        <v>42</v>
      </c>
      <c r="D156" s="15"/>
      <c r="E156" s="15"/>
      <c r="F156" s="15"/>
      <c r="G156" s="15"/>
      <c r="H156" s="15"/>
      <c r="I156" s="15"/>
      <c r="J156" s="15" t="s">
        <v>2</v>
      </c>
    </row>
    <row r="157" spans="1:10" ht="15" customHeight="1">
      <c r="A157" s="17"/>
      <c r="B157" s="17"/>
      <c r="C157" s="18"/>
      <c r="D157" s="18"/>
      <c r="E157" s="18"/>
      <c r="F157" s="18"/>
      <c r="G157" s="18"/>
      <c r="H157" s="18"/>
      <c r="I157" s="18"/>
      <c r="J157" s="18"/>
    </row>
  </sheetData>
  <sheetProtection/>
  <printOptions/>
  <pageMargins left="0.2" right="0.2" top="0.2" bottom="0.3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9.0039062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125</v>
      </c>
      <c r="C2" s="3"/>
      <c r="D2" s="3"/>
      <c r="E2" s="4"/>
      <c r="F2" s="5"/>
      <c r="G2" s="6"/>
      <c r="H2" s="6"/>
      <c r="I2" s="22"/>
    </row>
    <row r="3" spans="1:9" ht="15" customHeight="1">
      <c r="A3" s="1"/>
      <c r="B3" s="8" t="s">
        <v>161</v>
      </c>
      <c r="C3" s="7"/>
      <c r="D3" s="7"/>
      <c r="E3" s="9"/>
      <c r="F3" s="5"/>
      <c r="G3" s="6"/>
      <c r="H3" s="6"/>
      <c r="I3" s="22"/>
    </row>
    <row r="4" spans="1:9" ht="15" customHeight="1">
      <c r="A4" s="1"/>
      <c r="B4" s="10" t="s">
        <v>80</v>
      </c>
      <c r="C4" s="11"/>
      <c r="D4" s="11"/>
      <c r="E4" s="12"/>
      <c r="F4" s="5"/>
      <c r="G4" s="6"/>
      <c r="H4" s="6"/>
      <c r="I4" s="22"/>
    </row>
    <row r="5" spans="1:9" ht="15" customHeight="1">
      <c r="A5" s="13"/>
      <c r="B5" s="14"/>
      <c r="C5" s="14"/>
      <c r="D5" s="14"/>
      <c r="E5" s="23"/>
      <c r="F5" s="6"/>
      <c r="G5" s="6"/>
      <c r="H5" s="6"/>
      <c r="I5" s="22"/>
    </row>
    <row r="6" spans="1:9" ht="13.5" customHeight="1">
      <c r="A6" s="24"/>
      <c r="B6" s="24" t="s">
        <v>33</v>
      </c>
      <c r="C6" s="24" t="s">
        <v>82</v>
      </c>
      <c r="D6" s="24" t="s">
        <v>90</v>
      </c>
      <c r="E6" s="5"/>
      <c r="F6" s="6"/>
      <c r="G6" s="6"/>
      <c r="H6" s="6"/>
      <c r="I6" s="22"/>
    </row>
    <row r="7" spans="1:9" ht="13.5" customHeight="1">
      <c r="A7" s="25" t="s">
        <v>1</v>
      </c>
      <c r="B7" s="25" t="s">
        <v>17</v>
      </c>
      <c r="C7" s="32" t="s">
        <v>148</v>
      </c>
      <c r="D7" s="32" t="s">
        <v>81</v>
      </c>
      <c r="E7" s="34" t="s">
        <v>148</v>
      </c>
      <c r="F7" s="6"/>
      <c r="G7" s="6"/>
      <c r="H7" s="6"/>
      <c r="I7" s="26"/>
    </row>
    <row r="8" spans="1:9" ht="13.5" customHeight="1">
      <c r="A8" s="25" t="s">
        <v>2</v>
      </c>
      <c r="B8" s="25" t="s">
        <v>26</v>
      </c>
      <c r="C8" s="32" t="s">
        <v>117</v>
      </c>
      <c r="D8" s="32" t="s">
        <v>86</v>
      </c>
      <c r="E8" s="35" t="s">
        <v>192</v>
      </c>
      <c r="F8" s="34" t="s">
        <v>148</v>
      </c>
      <c r="G8" s="6"/>
      <c r="H8" s="6"/>
      <c r="I8" s="26"/>
    </row>
    <row r="9" spans="1:9" ht="13.5" customHeight="1">
      <c r="A9" s="24" t="s">
        <v>3</v>
      </c>
      <c r="B9" s="24" t="s">
        <v>30</v>
      </c>
      <c r="C9" s="33" t="s">
        <v>144</v>
      </c>
      <c r="D9" s="33" t="s">
        <v>99</v>
      </c>
      <c r="E9" s="36" t="s">
        <v>144</v>
      </c>
      <c r="F9" s="35" t="s">
        <v>199</v>
      </c>
      <c r="G9" s="5"/>
      <c r="H9" s="6"/>
      <c r="I9" s="26"/>
    </row>
    <row r="10" spans="1:9" ht="13.5" customHeight="1">
      <c r="A10" s="24" t="s">
        <v>4</v>
      </c>
      <c r="B10" s="24" t="s">
        <v>31</v>
      </c>
      <c r="C10" s="33" t="s">
        <v>157</v>
      </c>
      <c r="D10" s="33" t="s">
        <v>84</v>
      </c>
      <c r="E10" s="37" t="s">
        <v>190</v>
      </c>
      <c r="F10" s="1"/>
      <c r="G10" s="34" t="s">
        <v>148</v>
      </c>
      <c r="H10" s="6"/>
      <c r="I10" s="26"/>
    </row>
    <row r="11" spans="1:9" ht="13.5" customHeight="1">
      <c r="A11" s="25" t="s">
        <v>5</v>
      </c>
      <c r="B11" s="25" t="s">
        <v>27</v>
      </c>
      <c r="C11" s="32" t="s">
        <v>122</v>
      </c>
      <c r="D11" s="32" t="s">
        <v>52</v>
      </c>
      <c r="E11" s="34" t="s">
        <v>122</v>
      </c>
      <c r="F11" s="1"/>
      <c r="G11" s="35" t="s">
        <v>203</v>
      </c>
      <c r="H11" s="5"/>
      <c r="I11" s="26"/>
    </row>
    <row r="12" spans="1:9" ht="13.5" customHeight="1">
      <c r="A12" s="25" t="s">
        <v>6</v>
      </c>
      <c r="B12" s="25" t="s">
        <v>22</v>
      </c>
      <c r="C12" s="32" t="s">
        <v>136</v>
      </c>
      <c r="D12" s="32" t="s">
        <v>81</v>
      </c>
      <c r="E12" s="35" t="s">
        <v>196</v>
      </c>
      <c r="F12" s="36" t="s">
        <v>122</v>
      </c>
      <c r="G12" s="27"/>
      <c r="H12" s="5"/>
      <c r="I12" s="26"/>
    </row>
    <row r="13" spans="1:9" ht="13.5" customHeight="1">
      <c r="A13" s="24" t="s">
        <v>7</v>
      </c>
      <c r="B13" s="24" t="s">
        <v>20</v>
      </c>
      <c r="C13" s="33" t="s">
        <v>116</v>
      </c>
      <c r="D13" s="33" t="s">
        <v>100</v>
      </c>
      <c r="E13" s="36" t="s">
        <v>135</v>
      </c>
      <c r="F13" s="37" t="s">
        <v>201</v>
      </c>
      <c r="G13" s="1"/>
      <c r="H13" s="5"/>
      <c r="I13" s="26"/>
    </row>
    <row r="14" spans="1:9" ht="13.5" customHeight="1">
      <c r="A14" s="24" t="s">
        <v>8</v>
      </c>
      <c r="B14" s="24" t="s">
        <v>23</v>
      </c>
      <c r="C14" s="33" t="s">
        <v>135</v>
      </c>
      <c r="D14" s="33" t="s">
        <v>87</v>
      </c>
      <c r="E14" s="37" t="s">
        <v>188</v>
      </c>
      <c r="F14" s="6"/>
      <c r="G14" s="1"/>
      <c r="H14" s="36" t="s">
        <v>148</v>
      </c>
      <c r="I14" s="28"/>
    </row>
    <row r="15" spans="1:9" ht="15" customHeight="1">
      <c r="A15" s="14"/>
      <c r="B15" s="14"/>
      <c r="C15" s="14"/>
      <c r="D15" s="14"/>
      <c r="E15" s="6"/>
      <c r="F15" s="6"/>
      <c r="G15" s="1"/>
      <c r="H15" s="35" t="s">
        <v>205</v>
      </c>
      <c r="I15" s="28"/>
    </row>
    <row r="16" spans="1:9" ht="13.5" customHeight="1">
      <c r="A16" s="25" t="s">
        <v>9</v>
      </c>
      <c r="B16" s="25" t="s">
        <v>21</v>
      </c>
      <c r="C16" s="32" t="s">
        <v>149</v>
      </c>
      <c r="D16" s="32" t="s">
        <v>52</v>
      </c>
      <c r="E16" s="34" t="s">
        <v>149</v>
      </c>
      <c r="F16" s="6"/>
      <c r="G16" s="1"/>
      <c r="H16" s="5"/>
      <c r="I16" s="26"/>
    </row>
    <row r="17" spans="1:9" ht="13.5" customHeight="1">
      <c r="A17" s="25" t="s">
        <v>10</v>
      </c>
      <c r="B17" s="25" t="s">
        <v>32</v>
      </c>
      <c r="C17" s="32" t="s">
        <v>142</v>
      </c>
      <c r="D17" s="32" t="s">
        <v>85</v>
      </c>
      <c r="E17" s="35" t="s">
        <v>186</v>
      </c>
      <c r="F17" s="34" t="s">
        <v>149</v>
      </c>
      <c r="G17" s="1"/>
      <c r="H17" s="5"/>
      <c r="I17" s="26"/>
    </row>
    <row r="18" spans="1:9" ht="13.5" customHeight="1">
      <c r="A18" s="24" t="s">
        <v>11</v>
      </c>
      <c r="B18" s="24" t="s">
        <v>24</v>
      </c>
      <c r="C18" s="33" t="s">
        <v>120</v>
      </c>
      <c r="D18" s="33" t="s">
        <v>81</v>
      </c>
      <c r="E18" s="36" t="s">
        <v>156</v>
      </c>
      <c r="F18" s="35" t="s">
        <v>198</v>
      </c>
      <c r="G18" s="27"/>
      <c r="H18" s="5"/>
      <c r="I18" s="26"/>
    </row>
    <row r="19" spans="1:9" ht="13.5" customHeight="1">
      <c r="A19" s="24" t="s">
        <v>12</v>
      </c>
      <c r="B19" s="24" t="s">
        <v>25</v>
      </c>
      <c r="C19" s="33" t="s">
        <v>156</v>
      </c>
      <c r="D19" s="33" t="s">
        <v>185</v>
      </c>
      <c r="E19" s="37" t="s">
        <v>195</v>
      </c>
      <c r="F19" s="1"/>
      <c r="G19" s="36" t="s">
        <v>118</v>
      </c>
      <c r="H19" s="5"/>
      <c r="I19" s="26"/>
    </row>
    <row r="20" spans="1:9" ht="13.5" customHeight="1">
      <c r="A20" s="25" t="s">
        <v>13</v>
      </c>
      <c r="B20" s="25" t="s">
        <v>29</v>
      </c>
      <c r="C20" s="32" t="s">
        <v>129</v>
      </c>
      <c r="D20" s="32" t="s">
        <v>84</v>
      </c>
      <c r="E20" s="34" t="s">
        <v>129</v>
      </c>
      <c r="F20" s="1"/>
      <c r="G20" s="37" t="s">
        <v>204</v>
      </c>
      <c r="H20" s="6"/>
      <c r="I20" s="26"/>
    </row>
    <row r="21" spans="1:9" ht="13.5" customHeight="1">
      <c r="A21" s="25" t="s">
        <v>14</v>
      </c>
      <c r="B21" s="25" t="s">
        <v>18</v>
      </c>
      <c r="C21" s="32" t="s">
        <v>140</v>
      </c>
      <c r="D21" s="32" t="s">
        <v>88</v>
      </c>
      <c r="E21" s="35" t="s">
        <v>187</v>
      </c>
      <c r="F21" s="36" t="s">
        <v>118</v>
      </c>
      <c r="G21" s="5"/>
      <c r="H21" s="6"/>
      <c r="I21" s="26"/>
    </row>
    <row r="22" spans="1:9" ht="13.5" customHeight="1">
      <c r="A22" s="24" t="s">
        <v>15</v>
      </c>
      <c r="B22" s="24" t="s">
        <v>28</v>
      </c>
      <c r="C22" s="33" t="s">
        <v>152</v>
      </c>
      <c r="D22" s="33" t="s">
        <v>185</v>
      </c>
      <c r="E22" s="36" t="s">
        <v>118</v>
      </c>
      <c r="F22" s="37" t="s">
        <v>200</v>
      </c>
      <c r="G22" s="6"/>
      <c r="H22" s="6"/>
      <c r="I22" s="26"/>
    </row>
    <row r="23" spans="1:9" ht="13.5" customHeight="1">
      <c r="A23" s="24" t="s">
        <v>16</v>
      </c>
      <c r="B23" s="24" t="s">
        <v>19</v>
      </c>
      <c r="C23" s="33" t="s">
        <v>118</v>
      </c>
      <c r="D23" s="33" t="s">
        <v>81</v>
      </c>
      <c r="E23" s="37" t="s">
        <v>193</v>
      </c>
      <c r="F23" s="6"/>
      <c r="G23" s="6"/>
      <c r="H23" s="6"/>
      <c r="I23" s="26"/>
    </row>
    <row r="24" spans="1:9" ht="15" customHeight="1">
      <c r="A24" s="23"/>
      <c r="B24" s="23"/>
      <c r="C24" s="23"/>
      <c r="D24" s="23"/>
      <c r="E24" s="6"/>
      <c r="F24" s="6"/>
      <c r="G24" s="6"/>
      <c r="H24" s="6"/>
      <c r="I24" s="22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1"/>
  <sheetViews>
    <sheetView zoomScalePageLayoutView="0" workbookViewId="0" topLeftCell="A43">
      <selection activeCell="K49" sqref="K49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125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92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115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33</v>
      </c>
      <c r="C6" s="15" t="s">
        <v>104</v>
      </c>
      <c r="D6" s="15" t="s">
        <v>90</v>
      </c>
      <c r="E6" s="15" t="s">
        <v>102</v>
      </c>
      <c r="F6" s="15" t="s">
        <v>79</v>
      </c>
      <c r="G6" s="15" t="s">
        <v>103</v>
      </c>
      <c r="H6" s="15" t="s">
        <v>83</v>
      </c>
      <c r="I6" s="16"/>
      <c r="J6" s="17"/>
    </row>
    <row r="7" spans="1:10" ht="14.25" customHeight="1">
      <c r="A7" s="15" t="s">
        <v>1</v>
      </c>
      <c r="B7" s="15" t="s">
        <v>77</v>
      </c>
      <c r="C7" s="15" t="s">
        <v>138</v>
      </c>
      <c r="D7" s="15" t="s">
        <v>52</v>
      </c>
      <c r="E7" s="15" t="s">
        <v>2</v>
      </c>
      <c r="F7" s="15" t="s">
        <v>172</v>
      </c>
      <c r="G7" s="15" t="s">
        <v>274</v>
      </c>
      <c r="H7" s="15" t="s">
        <v>1</v>
      </c>
      <c r="I7" s="16"/>
      <c r="J7" s="17"/>
    </row>
    <row r="8" spans="1:10" ht="14.25" customHeight="1">
      <c r="A8" s="15" t="s">
        <v>2</v>
      </c>
      <c r="B8" s="15" t="s">
        <v>47</v>
      </c>
      <c r="C8" s="15" t="s">
        <v>134</v>
      </c>
      <c r="D8" s="15" t="s">
        <v>100</v>
      </c>
      <c r="E8" s="15" t="s">
        <v>1</v>
      </c>
      <c r="F8" s="15" t="s">
        <v>173</v>
      </c>
      <c r="G8" s="15" t="s">
        <v>275</v>
      </c>
      <c r="H8" s="15" t="s">
        <v>2</v>
      </c>
      <c r="I8" s="16"/>
      <c r="J8" s="17"/>
    </row>
    <row r="9" spans="1:10" ht="14.25" customHeight="1">
      <c r="A9" s="15" t="s">
        <v>3</v>
      </c>
      <c r="B9" s="15" t="s">
        <v>0</v>
      </c>
      <c r="C9" s="15" t="s">
        <v>146</v>
      </c>
      <c r="D9" s="15" t="s">
        <v>101</v>
      </c>
      <c r="E9" s="15" t="s">
        <v>0</v>
      </c>
      <c r="F9" s="15" t="s">
        <v>171</v>
      </c>
      <c r="G9" s="15" t="s">
        <v>276</v>
      </c>
      <c r="H9" s="15" t="s">
        <v>3</v>
      </c>
      <c r="I9" s="16"/>
      <c r="J9" s="17"/>
    </row>
    <row r="10" spans="1:10" ht="14.25" customHeight="1">
      <c r="A10" s="15" t="s">
        <v>4</v>
      </c>
      <c r="B10" s="15"/>
      <c r="C10" s="15"/>
      <c r="D10" s="15"/>
      <c r="E10" s="15"/>
      <c r="F10" s="15"/>
      <c r="G10" s="15"/>
      <c r="H10" s="15"/>
      <c r="I10" s="16"/>
      <c r="J10" s="17"/>
    </row>
    <row r="11" spans="1:10" ht="15" customHeight="1">
      <c r="A11" s="18"/>
      <c r="B11" s="18"/>
      <c r="C11" s="19"/>
      <c r="D11" s="19"/>
      <c r="E11" s="19"/>
      <c r="F11" s="19"/>
      <c r="G11" s="19"/>
      <c r="H11" s="19"/>
      <c r="I11" s="20"/>
      <c r="J11" s="20"/>
    </row>
    <row r="12" spans="1:10" ht="14.25" customHeight="1">
      <c r="A12" s="17"/>
      <c r="B12" s="21"/>
      <c r="C12" s="15"/>
      <c r="D12" s="15" t="s">
        <v>93</v>
      </c>
      <c r="E12" s="15" t="s">
        <v>94</v>
      </c>
      <c r="F12" s="15" t="s">
        <v>95</v>
      </c>
      <c r="G12" s="15" t="s">
        <v>96</v>
      </c>
      <c r="H12" s="15" t="s">
        <v>97</v>
      </c>
      <c r="I12" s="15" t="s">
        <v>98</v>
      </c>
      <c r="J12" s="15" t="s">
        <v>112</v>
      </c>
    </row>
    <row r="13" spans="1:10" ht="14.25" customHeight="1">
      <c r="A13" s="17"/>
      <c r="B13" s="21"/>
      <c r="C13" s="15" t="s">
        <v>35</v>
      </c>
      <c r="D13" s="15" t="s">
        <v>165</v>
      </c>
      <c r="E13" s="15" t="s">
        <v>167</v>
      </c>
      <c r="F13" s="15" t="s">
        <v>167</v>
      </c>
      <c r="G13" s="15"/>
      <c r="H13" s="15"/>
      <c r="I13" s="15" t="s">
        <v>166</v>
      </c>
      <c r="J13" s="15" t="s">
        <v>4</v>
      </c>
    </row>
    <row r="14" spans="1:10" ht="14.25" customHeight="1">
      <c r="A14" s="17"/>
      <c r="B14" s="21"/>
      <c r="C14" s="15" t="s">
        <v>39</v>
      </c>
      <c r="D14" s="15"/>
      <c r="E14" s="15"/>
      <c r="F14" s="15"/>
      <c r="G14" s="15"/>
      <c r="H14" s="15"/>
      <c r="I14" s="15"/>
      <c r="J14" s="15" t="s">
        <v>3</v>
      </c>
    </row>
    <row r="15" spans="1:10" ht="14.25" customHeight="1">
      <c r="A15" s="17"/>
      <c r="B15" s="21"/>
      <c r="C15" s="15" t="s">
        <v>36</v>
      </c>
      <c r="D15" s="15"/>
      <c r="E15" s="15"/>
      <c r="F15" s="15"/>
      <c r="G15" s="15"/>
      <c r="H15" s="15"/>
      <c r="I15" s="15"/>
      <c r="J15" s="15" t="s">
        <v>2</v>
      </c>
    </row>
    <row r="16" spans="1:10" ht="14.25" customHeight="1">
      <c r="A16" s="17"/>
      <c r="B16" s="21"/>
      <c r="C16" s="15" t="s">
        <v>38</v>
      </c>
      <c r="D16" s="15" t="s">
        <v>168</v>
      </c>
      <c r="E16" s="15" t="s">
        <v>167</v>
      </c>
      <c r="F16" s="15" t="s">
        <v>167</v>
      </c>
      <c r="G16" s="15"/>
      <c r="H16" s="15"/>
      <c r="I16" s="15" t="s">
        <v>166</v>
      </c>
      <c r="J16" s="15" t="s">
        <v>4</v>
      </c>
    </row>
    <row r="17" spans="1:10" ht="14.25" customHeight="1">
      <c r="A17" s="17"/>
      <c r="B17" s="21"/>
      <c r="C17" s="15" t="s">
        <v>34</v>
      </c>
      <c r="D17" s="15" t="s">
        <v>169</v>
      </c>
      <c r="E17" s="15" t="s">
        <v>170</v>
      </c>
      <c r="F17" s="15" t="s">
        <v>168</v>
      </c>
      <c r="G17" s="15"/>
      <c r="H17" s="15"/>
      <c r="I17" s="15" t="s">
        <v>166</v>
      </c>
      <c r="J17" s="15" t="s">
        <v>3</v>
      </c>
    </row>
    <row r="18" spans="1:10" ht="14.25" customHeight="1">
      <c r="A18" s="17"/>
      <c r="B18" s="21"/>
      <c r="C18" s="15" t="s">
        <v>41</v>
      </c>
      <c r="D18" s="15"/>
      <c r="E18" s="15"/>
      <c r="F18" s="15"/>
      <c r="G18" s="15"/>
      <c r="H18" s="15"/>
      <c r="I18" s="15"/>
      <c r="J18" s="15" t="s">
        <v>1</v>
      </c>
    </row>
    <row r="19" spans="1:10" ht="15" customHeight="1">
      <c r="A19" s="17"/>
      <c r="B19" s="17"/>
      <c r="C19" s="18"/>
      <c r="D19" s="18"/>
      <c r="E19" s="29"/>
      <c r="F19" s="18"/>
      <c r="G19" s="18"/>
      <c r="H19" s="18"/>
      <c r="I19" s="18"/>
      <c r="J19" s="18"/>
    </row>
    <row r="20" spans="1:10" ht="14.25" customHeight="1">
      <c r="A20" s="15"/>
      <c r="B20" s="15" t="s">
        <v>33</v>
      </c>
      <c r="C20" s="15" t="s">
        <v>105</v>
      </c>
      <c r="D20" s="15" t="s">
        <v>90</v>
      </c>
      <c r="E20" s="15" t="s">
        <v>102</v>
      </c>
      <c r="F20" s="15" t="s">
        <v>79</v>
      </c>
      <c r="G20" s="15" t="s">
        <v>103</v>
      </c>
      <c r="H20" s="15" t="s">
        <v>83</v>
      </c>
      <c r="I20" s="16"/>
      <c r="J20" s="17"/>
    </row>
    <row r="21" spans="1:10" ht="14.25" customHeight="1">
      <c r="A21" s="15" t="s">
        <v>1</v>
      </c>
      <c r="B21" s="15" t="s">
        <v>76</v>
      </c>
      <c r="C21" s="15" t="s">
        <v>153</v>
      </c>
      <c r="D21" s="15" t="s">
        <v>52</v>
      </c>
      <c r="E21" s="15" t="s">
        <v>3</v>
      </c>
      <c r="F21" s="15" t="s">
        <v>258</v>
      </c>
      <c r="G21" s="15" t="s">
        <v>280</v>
      </c>
      <c r="H21" s="15" t="s">
        <v>1</v>
      </c>
      <c r="I21" s="16"/>
      <c r="J21" s="17"/>
    </row>
    <row r="22" spans="1:10" ht="14.25" customHeight="1">
      <c r="A22" s="15" t="s">
        <v>2</v>
      </c>
      <c r="B22" s="15" t="s">
        <v>59</v>
      </c>
      <c r="C22" s="15" t="s">
        <v>151</v>
      </c>
      <c r="D22" s="15" t="s">
        <v>100</v>
      </c>
      <c r="E22" s="15" t="s">
        <v>2</v>
      </c>
      <c r="F22" s="15" t="s">
        <v>277</v>
      </c>
      <c r="G22" s="15" t="s">
        <v>281</v>
      </c>
      <c r="H22" s="15" t="s">
        <v>2</v>
      </c>
      <c r="I22" s="16"/>
      <c r="J22" s="17"/>
    </row>
    <row r="23" spans="1:10" ht="14.25" customHeight="1">
      <c r="A23" s="15" t="s">
        <v>3</v>
      </c>
      <c r="B23" s="15" t="s">
        <v>46</v>
      </c>
      <c r="C23" s="15" t="s">
        <v>160</v>
      </c>
      <c r="D23" s="15" t="s">
        <v>52</v>
      </c>
      <c r="E23" s="15" t="s">
        <v>1</v>
      </c>
      <c r="F23" s="15" t="s">
        <v>278</v>
      </c>
      <c r="G23" s="15" t="s">
        <v>282</v>
      </c>
      <c r="H23" s="15" t="s">
        <v>3</v>
      </c>
      <c r="I23" s="16"/>
      <c r="J23" s="17"/>
    </row>
    <row r="24" spans="1:10" ht="14.25" customHeight="1">
      <c r="A24" s="15" t="s">
        <v>4</v>
      </c>
      <c r="B24" s="15" t="s">
        <v>0</v>
      </c>
      <c r="C24" s="15" t="s">
        <v>154</v>
      </c>
      <c r="D24" s="15" t="s">
        <v>101</v>
      </c>
      <c r="E24" s="15" t="s">
        <v>0</v>
      </c>
      <c r="F24" s="15" t="s">
        <v>279</v>
      </c>
      <c r="G24" s="15" t="s">
        <v>283</v>
      </c>
      <c r="H24" s="15" t="s">
        <v>4</v>
      </c>
      <c r="I24" s="16"/>
      <c r="J24" s="17"/>
    </row>
    <row r="25" spans="1:10" ht="15" customHeight="1">
      <c r="A25" s="18"/>
      <c r="B25" s="18"/>
      <c r="C25" s="19"/>
      <c r="D25" s="19"/>
      <c r="E25" s="19"/>
      <c r="F25" s="19"/>
      <c r="G25" s="19"/>
      <c r="H25" s="19"/>
      <c r="I25" s="20"/>
      <c r="J25" s="20"/>
    </row>
    <row r="26" spans="1:10" ht="14.25" customHeight="1">
      <c r="A26" s="17"/>
      <c r="B26" s="21"/>
      <c r="C26" s="15"/>
      <c r="D26" s="15" t="s">
        <v>93</v>
      </c>
      <c r="E26" s="15" t="s">
        <v>94</v>
      </c>
      <c r="F26" s="15" t="s">
        <v>95</v>
      </c>
      <c r="G26" s="15" t="s">
        <v>96</v>
      </c>
      <c r="H26" s="15" t="s">
        <v>97</v>
      </c>
      <c r="I26" s="15" t="s">
        <v>98</v>
      </c>
      <c r="J26" s="15" t="s">
        <v>112</v>
      </c>
    </row>
    <row r="27" spans="1:10" ht="14.25" customHeight="1">
      <c r="A27" s="17"/>
      <c r="B27" s="21"/>
      <c r="C27" s="15" t="s">
        <v>35</v>
      </c>
      <c r="D27" s="15" t="s">
        <v>168</v>
      </c>
      <c r="E27" s="15" t="s">
        <v>169</v>
      </c>
      <c r="F27" s="15" t="s">
        <v>168</v>
      </c>
      <c r="G27" s="15"/>
      <c r="H27" s="15"/>
      <c r="I27" s="15" t="s">
        <v>166</v>
      </c>
      <c r="J27" s="15" t="s">
        <v>4</v>
      </c>
    </row>
    <row r="28" spans="1:10" ht="14.25" customHeight="1">
      <c r="A28" s="17"/>
      <c r="B28" s="21"/>
      <c r="C28" s="15" t="s">
        <v>39</v>
      </c>
      <c r="D28" s="15" t="s">
        <v>168</v>
      </c>
      <c r="E28" s="15" t="s">
        <v>174</v>
      </c>
      <c r="F28" s="15" t="s">
        <v>182</v>
      </c>
      <c r="G28" s="15"/>
      <c r="H28" s="15"/>
      <c r="I28" s="15" t="s">
        <v>166</v>
      </c>
      <c r="J28" s="15" t="s">
        <v>3</v>
      </c>
    </row>
    <row r="29" spans="1:10" ht="14.25" customHeight="1">
      <c r="A29" s="17"/>
      <c r="B29" s="21"/>
      <c r="C29" s="15" t="s">
        <v>36</v>
      </c>
      <c r="D29" s="15" t="s">
        <v>170</v>
      </c>
      <c r="E29" s="15" t="s">
        <v>165</v>
      </c>
      <c r="F29" s="15" t="s">
        <v>168</v>
      </c>
      <c r="G29" s="15"/>
      <c r="H29" s="15"/>
      <c r="I29" s="15" t="s">
        <v>166</v>
      </c>
      <c r="J29" s="15" t="s">
        <v>2</v>
      </c>
    </row>
    <row r="30" spans="1:10" ht="14.25" customHeight="1">
      <c r="A30" s="17"/>
      <c r="B30" s="21"/>
      <c r="C30" s="15" t="s">
        <v>38</v>
      </c>
      <c r="D30" s="15" t="s">
        <v>181</v>
      </c>
      <c r="E30" s="15" t="s">
        <v>206</v>
      </c>
      <c r="F30" s="15" t="s">
        <v>207</v>
      </c>
      <c r="G30" s="15" t="s">
        <v>169</v>
      </c>
      <c r="H30" s="15"/>
      <c r="I30" s="15" t="s">
        <v>210</v>
      </c>
      <c r="J30" s="15" t="s">
        <v>4</v>
      </c>
    </row>
    <row r="31" spans="1:10" ht="14.25" customHeight="1">
      <c r="A31" s="17"/>
      <c r="B31" s="21"/>
      <c r="C31" s="15" t="s">
        <v>34</v>
      </c>
      <c r="D31" s="15" t="s">
        <v>168</v>
      </c>
      <c r="E31" s="15" t="s">
        <v>169</v>
      </c>
      <c r="F31" s="15" t="s">
        <v>182</v>
      </c>
      <c r="G31" s="15"/>
      <c r="H31" s="15"/>
      <c r="I31" s="15" t="s">
        <v>166</v>
      </c>
      <c r="J31" s="15" t="s">
        <v>3</v>
      </c>
    </row>
    <row r="32" spans="1:10" ht="14.25" customHeight="1">
      <c r="A32" s="17"/>
      <c r="B32" s="21"/>
      <c r="C32" s="15" t="s">
        <v>41</v>
      </c>
      <c r="D32" s="15" t="s">
        <v>208</v>
      </c>
      <c r="E32" s="15" t="s">
        <v>209</v>
      </c>
      <c r="F32" s="15" t="s">
        <v>169</v>
      </c>
      <c r="G32" s="15" t="s">
        <v>168</v>
      </c>
      <c r="H32" s="15" t="s">
        <v>169</v>
      </c>
      <c r="I32" s="15" t="s">
        <v>211</v>
      </c>
      <c r="J32" s="15" t="s">
        <v>1</v>
      </c>
    </row>
    <row r="33" spans="1:10" ht="15" customHeight="1">
      <c r="A33" s="17"/>
      <c r="B33" s="17"/>
      <c r="C33" s="18"/>
      <c r="D33" s="18"/>
      <c r="E33" s="29"/>
      <c r="F33" s="18"/>
      <c r="G33" s="18"/>
      <c r="H33" s="18"/>
      <c r="I33" s="18"/>
      <c r="J33" s="18"/>
    </row>
    <row r="34" spans="1:10" ht="14.25" customHeight="1">
      <c r="A34" s="15"/>
      <c r="B34" s="15" t="s">
        <v>33</v>
      </c>
      <c r="C34" s="15" t="s">
        <v>106</v>
      </c>
      <c r="D34" s="15" t="s">
        <v>90</v>
      </c>
      <c r="E34" s="15" t="s">
        <v>102</v>
      </c>
      <c r="F34" s="15" t="s">
        <v>79</v>
      </c>
      <c r="G34" s="15" t="s">
        <v>103</v>
      </c>
      <c r="H34" s="15" t="s">
        <v>83</v>
      </c>
      <c r="I34" s="16"/>
      <c r="J34" s="17"/>
    </row>
    <row r="35" spans="1:10" ht="14.25" customHeight="1">
      <c r="A35" s="15" t="s">
        <v>1</v>
      </c>
      <c r="B35" s="15" t="s">
        <v>66</v>
      </c>
      <c r="C35" s="15" t="s">
        <v>139</v>
      </c>
      <c r="D35" s="15" t="s">
        <v>89</v>
      </c>
      <c r="E35" s="15" t="s">
        <v>2</v>
      </c>
      <c r="F35" s="15" t="s">
        <v>172</v>
      </c>
      <c r="G35" s="15" t="s">
        <v>284</v>
      </c>
      <c r="H35" s="15" t="s">
        <v>1</v>
      </c>
      <c r="I35" s="16"/>
      <c r="J35" s="17"/>
    </row>
    <row r="36" spans="1:10" ht="14.25" customHeight="1">
      <c r="A36" s="15" t="s">
        <v>2</v>
      </c>
      <c r="B36" s="15" t="s">
        <v>54</v>
      </c>
      <c r="C36" s="15" t="s">
        <v>124</v>
      </c>
      <c r="D36" s="15" t="s">
        <v>114</v>
      </c>
      <c r="E36" s="15" t="s">
        <v>0</v>
      </c>
      <c r="F36" s="15" t="s">
        <v>171</v>
      </c>
      <c r="G36" s="15" t="s">
        <v>285</v>
      </c>
      <c r="H36" s="15" t="s">
        <v>3</v>
      </c>
      <c r="I36" s="16"/>
      <c r="J36" s="17"/>
    </row>
    <row r="37" spans="1:10" ht="14.25" customHeight="1">
      <c r="A37" s="15" t="s">
        <v>3</v>
      </c>
      <c r="B37" s="15"/>
      <c r="C37" s="15"/>
      <c r="D37" s="15"/>
      <c r="E37" s="15"/>
      <c r="F37" s="15"/>
      <c r="G37" s="15"/>
      <c r="H37" s="15"/>
      <c r="I37" s="16"/>
      <c r="J37" s="17"/>
    </row>
    <row r="38" spans="1:10" ht="14.25" customHeight="1">
      <c r="A38" s="15" t="s">
        <v>4</v>
      </c>
      <c r="B38" s="15" t="s">
        <v>0</v>
      </c>
      <c r="C38" s="15" t="s">
        <v>126</v>
      </c>
      <c r="D38" s="15" t="s">
        <v>100</v>
      </c>
      <c r="E38" s="15" t="s">
        <v>1</v>
      </c>
      <c r="F38" s="15" t="s">
        <v>173</v>
      </c>
      <c r="G38" s="15" t="s">
        <v>286</v>
      </c>
      <c r="H38" s="15" t="s">
        <v>2</v>
      </c>
      <c r="I38" s="16"/>
      <c r="J38" s="17"/>
    </row>
    <row r="39" spans="1:10" ht="15" customHeight="1">
      <c r="A39" s="18"/>
      <c r="B39" s="18"/>
      <c r="C39" s="19"/>
      <c r="D39" s="19"/>
      <c r="E39" s="19"/>
      <c r="F39" s="19"/>
      <c r="G39" s="19"/>
      <c r="H39" s="19"/>
      <c r="I39" s="20"/>
      <c r="J39" s="20"/>
    </row>
    <row r="40" spans="1:10" ht="14.25" customHeight="1">
      <c r="A40" s="17"/>
      <c r="B40" s="21"/>
      <c r="C40" s="15"/>
      <c r="D40" s="15" t="s">
        <v>93</v>
      </c>
      <c r="E40" s="15" t="s">
        <v>94</v>
      </c>
      <c r="F40" s="15" t="s">
        <v>95</v>
      </c>
      <c r="G40" s="15" t="s">
        <v>96</v>
      </c>
      <c r="H40" s="15" t="s">
        <v>97</v>
      </c>
      <c r="I40" s="15" t="s">
        <v>98</v>
      </c>
      <c r="J40" s="15" t="s">
        <v>112</v>
      </c>
    </row>
    <row r="41" spans="1:10" ht="14.25" customHeight="1">
      <c r="A41" s="17"/>
      <c r="B41" s="21"/>
      <c r="C41" s="15" t="s">
        <v>35</v>
      </c>
      <c r="D41" s="15"/>
      <c r="E41" s="15"/>
      <c r="F41" s="15"/>
      <c r="G41" s="15"/>
      <c r="H41" s="15"/>
      <c r="I41" s="15"/>
      <c r="J41" s="15" t="s">
        <v>4</v>
      </c>
    </row>
    <row r="42" spans="1:10" ht="14.25" customHeight="1">
      <c r="A42" s="17"/>
      <c r="B42" s="21"/>
      <c r="C42" s="15" t="s">
        <v>39</v>
      </c>
      <c r="D42" s="15" t="s">
        <v>177</v>
      </c>
      <c r="E42" s="15" t="s">
        <v>178</v>
      </c>
      <c r="F42" s="15" t="s">
        <v>179</v>
      </c>
      <c r="G42" s="15"/>
      <c r="H42" s="15"/>
      <c r="I42" s="15" t="s">
        <v>180</v>
      </c>
      <c r="J42" s="15" t="s">
        <v>3</v>
      </c>
    </row>
    <row r="43" spans="1:10" ht="14.25" customHeight="1">
      <c r="A43" s="17"/>
      <c r="B43" s="21"/>
      <c r="C43" s="15" t="s">
        <v>36</v>
      </c>
      <c r="D43" s="15" t="s">
        <v>181</v>
      </c>
      <c r="E43" s="15" t="s">
        <v>169</v>
      </c>
      <c r="F43" s="15" t="s">
        <v>174</v>
      </c>
      <c r="G43" s="15"/>
      <c r="H43" s="15"/>
      <c r="I43" s="15" t="s">
        <v>166</v>
      </c>
      <c r="J43" s="15" t="s">
        <v>2</v>
      </c>
    </row>
    <row r="44" spans="1:10" ht="14.25" customHeight="1">
      <c r="A44" s="17"/>
      <c r="B44" s="21"/>
      <c r="C44" s="15" t="s">
        <v>38</v>
      </c>
      <c r="D44" s="15"/>
      <c r="E44" s="15"/>
      <c r="F44" s="15"/>
      <c r="G44" s="15"/>
      <c r="H44" s="15"/>
      <c r="I44" s="15"/>
      <c r="J44" s="15" t="s">
        <v>4</v>
      </c>
    </row>
    <row r="45" spans="1:10" ht="14.25" customHeight="1">
      <c r="A45" s="17"/>
      <c r="B45" s="21"/>
      <c r="C45" s="15" t="s">
        <v>34</v>
      </c>
      <c r="D45" s="15" t="s">
        <v>169</v>
      </c>
      <c r="E45" s="15" t="s">
        <v>169</v>
      </c>
      <c r="F45" s="15" t="s">
        <v>182</v>
      </c>
      <c r="G45" s="15"/>
      <c r="H45" s="15"/>
      <c r="I45" s="15" t="s">
        <v>166</v>
      </c>
      <c r="J45" s="15" t="s">
        <v>3</v>
      </c>
    </row>
    <row r="46" spans="1:10" ht="14.25" customHeight="1">
      <c r="A46" s="17"/>
      <c r="B46" s="21"/>
      <c r="C46" s="15" t="s">
        <v>41</v>
      </c>
      <c r="D46" s="15"/>
      <c r="E46" s="15"/>
      <c r="F46" s="15"/>
      <c r="G46" s="15"/>
      <c r="H46" s="15"/>
      <c r="I46" s="15"/>
      <c r="J46" s="15" t="s">
        <v>1</v>
      </c>
    </row>
    <row r="47" spans="1:10" ht="15" customHeight="1">
      <c r="A47" s="17"/>
      <c r="B47" s="17"/>
      <c r="C47" s="18"/>
      <c r="D47" s="18"/>
      <c r="E47" s="29"/>
      <c r="F47" s="18"/>
      <c r="G47" s="18"/>
      <c r="H47" s="18"/>
      <c r="I47" s="18"/>
      <c r="J47" s="18"/>
    </row>
    <row r="48" spans="1:10" ht="14.25" customHeight="1">
      <c r="A48" s="15"/>
      <c r="B48" s="15" t="s">
        <v>33</v>
      </c>
      <c r="C48" s="15" t="s">
        <v>107</v>
      </c>
      <c r="D48" s="15" t="s">
        <v>90</v>
      </c>
      <c r="E48" s="15" t="s">
        <v>102</v>
      </c>
      <c r="F48" s="15" t="s">
        <v>79</v>
      </c>
      <c r="G48" s="15" t="s">
        <v>103</v>
      </c>
      <c r="H48" s="15" t="s">
        <v>83</v>
      </c>
      <c r="I48" s="16"/>
      <c r="J48" s="17"/>
    </row>
    <row r="49" spans="1:10" ht="14.25" customHeight="1">
      <c r="A49" s="15" t="s">
        <v>1</v>
      </c>
      <c r="B49" s="15" t="s">
        <v>63</v>
      </c>
      <c r="C49" s="15" t="s">
        <v>137</v>
      </c>
      <c r="D49" s="15" t="s">
        <v>89</v>
      </c>
      <c r="E49" s="15" t="s">
        <v>3</v>
      </c>
      <c r="F49" s="15" t="s">
        <v>258</v>
      </c>
      <c r="G49" s="15" t="s">
        <v>288</v>
      </c>
      <c r="H49" s="15" t="s">
        <v>1</v>
      </c>
      <c r="I49" s="16"/>
      <c r="J49" s="17"/>
    </row>
    <row r="50" spans="1:10" ht="14.25" customHeight="1">
      <c r="A50" s="15" t="s">
        <v>2</v>
      </c>
      <c r="B50" s="15" t="s">
        <v>55</v>
      </c>
      <c r="C50" s="15" t="s">
        <v>163</v>
      </c>
      <c r="D50" s="15" t="s">
        <v>52</v>
      </c>
      <c r="E50" s="15" t="s">
        <v>2</v>
      </c>
      <c r="F50" s="15" t="s">
        <v>259</v>
      </c>
      <c r="G50" s="15" t="s">
        <v>289</v>
      </c>
      <c r="H50" s="15" t="s">
        <v>2</v>
      </c>
      <c r="I50" s="16"/>
      <c r="J50" s="17"/>
    </row>
    <row r="51" spans="1:10" ht="14.25" customHeight="1">
      <c r="A51" s="15" t="s">
        <v>3</v>
      </c>
      <c r="B51" s="15" t="s">
        <v>44</v>
      </c>
      <c r="C51" s="15" t="s">
        <v>130</v>
      </c>
      <c r="D51" s="15" t="s">
        <v>114</v>
      </c>
      <c r="E51" s="15" t="s">
        <v>1</v>
      </c>
      <c r="F51" s="15" t="s">
        <v>287</v>
      </c>
      <c r="G51" s="15" t="s">
        <v>290</v>
      </c>
      <c r="H51" s="15" t="s">
        <v>3</v>
      </c>
      <c r="I51" s="16"/>
      <c r="J51" s="17"/>
    </row>
    <row r="52" spans="1:10" ht="14.25" customHeight="1">
      <c r="A52" s="15" t="s">
        <v>4</v>
      </c>
      <c r="B52" s="15" t="s">
        <v>0</v>
      </c>
      <c r="C52" s="15" t="s">
        <v>128</v>
      </c>
      <c r="D52" s="15" t="s">
        <v>101</v>
      </c>
      <c r="E52" s="15" t="s">
        <v>0</v>
      </c>
      <c r="F52" s="15" t="s">
        <v>269</v>
      </c>
      <c r="G52" s="15" t="s">
        <v>291</v>
      </c>
      <c r="H52" s="15" t="s">
        <v>4</v>
      </c>
      <c r="I52" s="16"/>
      <c r="J52" s="17"/>
    </row>
    <row r="53" spans="1:10" ht="15" customHeight="1">
      <c r="A53" s="18"/>
      <c r="B53" s="18"/>
      <c r="C53" s="19"/>
      <c r="D53" s="19"/>
      <c r="E53" s="19"/>
      <c r="F53" s="19"/>
      <c r="G53" s="19"/>
      <c r="H53" s="19"/>
      <c r="I53" s="20"/>
      <c r="J53" s="20"/>
    </row>
    <row r="54" spans="1:10" ht="14.25" customHeight="1">
      <c r="A54" s="17"/>
      <c r="B54" s="21"/>
      <c r="C54" s="15"/>
      <c r="D54" s="15" t="s">
        <v>93</v>
      </c>
      <c r="E54" s="15" t="s">
        <v>94</v>
      </c>
      <c r="F54" s="15" t="s">
        <v>95</v>
      </c>
      <c r="G54" s="15" t="s">
        <v>96</v>
      </c>
      <c r="H54" s="15" t="s">
        <v>97</v>
      </c>
      <c r="I54" s="15" t="s">
        <v>98</v>
      </c>
      <c r="J54" s="15" t="s">
        <v>112</v>
      </c>
    </row>
    <row r="55" spans="1:10" ht="14.25" customHeight="1">
      <c r="A55" s="17"/>
      <c r="B55" s="21"/>
      <c r="C55" s="15" t="s">
        <v>35</v>
      </c>
      <c r="D55" s="15" t="s">
        <v>206</v>
      </c>
      <c r="E55" s="15" t="s">
        <v>169</v>
      </c>
      <c r="F55" s="15" t="s">
        <v>169</v>
      </c>
      <c r="G55" s="15"/>
      <c r="H55" s="15"/>
      <c r="I55" s="15" t="s">
        <v>166</v>
      </c>
      <c r="J55" s="15" t="s">
        <v>4</v>
      </c>
    </row>
    <row r="56" spans="1:10" ht="14.25" customHeight="1">
      <c r="A56" s="17"/>
      <c r="B56" s="21"/>
      <c r="C56" s="15" t="s">
        <v>39</v>
      </c>
      <c r="D56" s="15" t="s">
        <v>182</v>
      </c>
      <c r="E56" s="15" t="s">
        <v>169</v>
      </c>
      <c r="F56" s="15" t="s">
        <v>169</v>
      </c>
      <c r="G56" s="15"/>
      <c r="H56" s="15"/>
      <c r="I56" s="15" t="s">
        <v>166</v>
      </c>
      <c r="J56" s="15" t="s">
        <v>3</v>
      </c>
    </row>
    <row r="57" spans="1:10" ht="14.25" customHeight="1">
      <c r="A57" s="17"/>
      <c r="B57" s="21"/>
      <c r="C57" s="15" t="s">
        <v>36</v>
      </c>
      <c r="D57" s="15" t="s">
        <v>169</v>
      </c>
      <c r="E57" s="15" t="s">
        <v>170</v>
      </c>
      <c r="F57" s="15" t="s">
        <v>175</v>
      </c>
      <c r="G57" s="15"/>
      <c r="H57" s="15"/>
      <c r="I57" s="15" t="s">
        <v>166</v>
      </c>
      <c r="J57" s="15" t="s">
        <v>2</v>
      </c>
    </row>
    <row r="58" spans="1:10" ht="14.25" customHeight="1">
      <c r="A58" s="17"/>
      <c r="B58" s="21"/>
      <c r="C58" s="15" t="s">
        <v>38</v>
      </c>
      <c r="D58" s="15" t="s">
        <v>168</v>
      </c>
      <c r="E58" s="15" t="s">
        <v>206</v>
      </c>
      <c r="F58" s="15" t="s">
        <v>176</v>
      </c>
      <c r="G58" s="15"/>
      <c r="H58" s="15"/>
      <c r="I58" s="15" t="s">
        <v>166</v>
      </c>
      <c r="J58" s="15" t="s">
        <v>4</v>
      </c>
    </row>
    <row r="59" spans="1:10" ht="14.25" customHeight="1">
      <c r="A59" s="17"/>
      <c r="B59" s="21"/>
      <c r="C59" s="15" t="s">
        <v>34</v>
      </c>
      <c r="D59" s="15" t="s">
        <v>176</v>
      </c>
      <c r="E59" s="15" t="s">
        <v>170</v>
      </c>
      <c r="F59" s="15" t="s">
        <v>170</v>
      </c>
      <c r="G59" s="15"/>
      <c r="H59" s="15"/>
      <c r="I59" s="15" t="s">
        <v>166</v>
      </c>
      <c r="J59" s="15" t="s">
        <v>3</v>
      </c>
    </row>
    <row r="60" spans="1:10" ht="14.25" customHeight="1">
      <c r="A60" s="17"/>
      <c r="B60" s="21"/>
      <c r="C60" s="15" t="s">
        <v>41</v>
      </c>
      <c r="D60" s="15" t="s">
        <v>206</v>
      </c>
      <c r="E60" s="15" t="s">
        <v>207</v>
      </c>
      <c r="F60" s="15" t="s">
        <v>168</v>
      </c>
      <c r="G60" s="15" t="s">
        <v>175</v>
      </c>
      <c r="H60" s="15"/>
      <c r="I60" s="15" t="s">
        <v>166</v>
      </c>
      <c r="J60" s="15" t="s">
        <v>1</v>
      </c>
    </row>
    <row r="61" spans="1:10" ht="15" customHeight="1">
      <c r="A61" s="17"/>
      <c r="B61" s="17"/>
      <c r="C61" s="18"/>
      <c r="D61" s="18"/>
      <c r="E61" s="29"/>
      <c r="F61" s="18"/>
      <c r="G61" s="18"/>
      <c r="H61" s="18"/>
      <c r="I61" s="18"/>
      <c r="J61" s="18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  <col min="8" max="8" width="8.57421875" style="0" customWidth="1"/>
  </cols>
  <sheetData>
    <row r="2" spans="1:8" ht="18" customHeight="1">
      <c r="A2" s="1"/>
      <c r="B2" s="2" t="s">
        <v>125</v>
      </c>
      <c r="C2" s="3"/>
      <c r="D2" s="3"/>
      <c r="E2" s="4"/>
      <c r="F2" s="5"/>
      <c r="G2" s="6"/>
      <c r="H2" s="6"/>
    </row>
    <row r="3" spans="1:8" ht="15" customHeight="1">
      <c r="A3" s="1"/>
      <c r="B3" s="8" t="s">
        <v>162</v>
      </c>
      <c r="C3" s="7"/>
      <c r="D3" s="7"/>
      <c r="E3" s="9"/>
      <c r="F3" s="5"/>
      <c r="G3" s="6"/>
      <c r="H3" s="6"/>
    </row>
    <row r="4" spans="1:8" ht="15" customHeight="1">
      <c r="A4" s="1"/>
      <c r="B4" s="10" t="s">
        <v>80</v>
      </c>
      <c r="C4" s="11"/>
      <c r="D4" s="11"/>
      <c r="E4" s="12"/>
      <c r="F4" s="5"/>
      <c r="G4" s="6"/>
      <c r="H4" s="6"/>
    </row>
    <row r="5" spans="1:8" ht="15" customHeight="1">
      <c r="A5" s="13"/>
      <c r="B5" s="14"/>
      <c r="C5" s="14"/>
      <c r="D5" s="14"/>
      <c r="E5" s="23"/>
      <c r="F5" s="6"/>
      <c r="G5" s="6"/>
      <c r="H5" s="6"/>
    </row>
    <row r="6" spans="1:8" ht="13.5" customHeight="1">
      <c r="A6" s="24"/>
      <c r="B6" s="24" t="s">
        <v>33</v>
      </c>
      <c r="C6" s="24" t="s">
        <v>82</v>
      </c>
      <c r="D6" s="24" t="s">
        <v>90</v>
      </c>
      <c r="E6" s="5"/>
      <c r="F6" s="6"/>
      <c r="G6" s="6"/>
      <c r="H6" s="26"/>
    </row>
    <row r="7" spans="1:8" ht="13.5" customHeight="1">
      <c r="A7" s="25" t="s">
        <v>1</v>
      </c>
      <c r="B7" s="25" t="s">
        <v>17</v>
      </c>
      <c r="C7" s="32" t="s">
        <v>138</v>
      </c>
      <c r="D7" s="32" t="s">
        <v>52</v>
      </c>
      <c r="E7" s="34" t="s">
        <v>138</v>
      </c>
      <c r="F7" s="6"/>
      <c r="G7" s="6"/>
      <c r="H7" s="26"/>
    </row>
    <row r="8" spans="1:8" ht="13.5" customHeight="1">
      <c r="A8" s="25" t="s">
        <v>2</v>
      </c>
      <c r="B8" s="25" t="s">
        <v>22</v>
      </c>
      <c r="C8" s="32" t="s">
        <v>126</v>
      </c>
      <c r="D8" s="32" t="s">
        <v>100</v>
      </c>
      <c r="E8" s="35" t="s">
        <v>183</v>
      </c>
      <c r="F8" s="34" t="s">
        <v>138</v>
      </c>
      <c r="G8" s="6"/>
      <c r="H8" s="26"/>
    </row>
    <row r="9" spans="1:8" ht="13.5" customHeight="1">
      <c r="A9" s="24" t="s">
        <v>3</v>
      </c>
      <c r="B9" s="24" t="s">
        <v>20</v>
      </c>
      <c r="C9" s="33" t="s">
        <v>151</v>
      </c>
      <c r="D9" s="33" t="s">
        <v>100</v>
      </c>
      <c r="E9" s="36" t="s">
        <v>151</v>
      </c>
      <c r="F9" s="35" t="s">
        <v>194</v>
      </c>
      <c r="G9" s="5"/>
      <c r="H9" s="26"/>
    </row>
    <row r="10" spans="1:8" ht="13.5" customHeight="1">
      <c r="A10" s="24" t="s">
        <v>4</v>
      </c>
      <c r="B10" s="24" t="s">
        <v>23</v>
      </c>
      <c r="C10" s="33" t="s">
        <v>137</v>
      </c>
      <c r="D10" s="33" t="s">
        <v>89</v>
      </c>
      <c r="E10" s="37" t="s">
        <v>184</v>
      </c>
      <c r="F10" s="1"/>
      <c r="G10" s="36" t="s">
        <v>138</v>
      </c>
      <c r="H10" s="28"/>
    </row>
    <row r="11" spans="1:8" ht="13.5" customHeight="1">
      <c r="A11" s="25" t="s">
        <v>5</v>
      </c>
      <c r="B11" s="25" t="s">
        <v>21</v>
      </c>
      <c r="C11" s="32" t="s">
        <v>139</v>
      </c>
      <c r="D11" s="32" t="s">
        <v>89</v>
      </c>
      <c r="E11" s="34" t="s">
        <v>139</v>
      </c>
      <c r="F11" s="1"/>
      <c r="G11" s="35" t="s">
        <v>202</v>
      </c>
      <c r="H11" s="28"/>
    </row>
    <row r="12" spans="1:8" ht="13.5" customHeight="1">
      <c r="A12" s="25" t="s">
        <v>6</v>
      </c>
      <c r="B12" s="25" t="s">
        <v>18</v>
      </c>
      <c r="C12" s="32" t="s">
        <v>134</v>
      </c>
      <c r="D12" s="32" t="s">
        <v>100</v>
      </c>
      <c r="E12" s="35" t="s">
        <v>191</v>
      </c>
      <c r="F12" s="36" t="s">
        <v>153</v>
      </c>
      <c r="G12" s="5"/>
      <c r="H12" s="26"/>
    </row>
    <row r="13" spans="1:8" ht="13.5" customHeight="1">
      <c r="A13" s="24" t="s">
        <v>7</v>
      </c>
      <c r="B13" s="24" t="s">
        <v>24</v>
      </c>
      <c r="C13" s="33" t="s">
        <v>163</v>
      </c>
      <c r="D13" s="33" t="s">
        <v>52</v>
      </c>
      <c r="E13" s="36" t="s">
        <v>153</v>
      </c>
      <c r="F13" s="37" t="s">
        <v>197</v>
      </c>
      <c r="G13" s="6"/>
      <c r="H13" s="26"/>
    </row>
    <row r="14" spans="1:8" ht="13.5" customHeight="1">
      <c r="A14" s="24" t="s">
        <v>8</v>
      </c>
      <c r="B14" s="24" t="s">
        <v>19</v>
      </c>
      <c r="C14" s="33" t="s">
        <v>153</v>
      </c>
      <c r="D14" s="33" t="s">
        <v>52</v>
      </c>
      <c r="E14" s="37" t="s">
        <v>189</v>
      </c>
      <c r="F14" s="6"/>
      <c r="G14" s="6"/>
      <c r="H14" s="26"/>
    </row>
    <row r="15" spans="1:8" ht="15" customHeight="1">
      <c r="A15" s="30"/>
      <c r="B15" s="30"/>
      <c r="C15" s="30"/>
      <c r="D15" s="30"/>
      <c r="E15" s="22"/>
      <c r="F15" s="22"/>
      <c r="G15" s="22"/>
      <c r="H15" s="31"/>
    </row>
  </sheetData>
  <sheetProtection/>
  <printOptions/>
  <pageMargins left="0.2" right="0.2" top="0.2" bottom="0.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17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16.7109375" style="0" customWidth="1"/>
    <col min="4" max="4" width="10.8515625" style="0" customWidth="1"/>
    <col min="5" max="5" width="15.7109375" style="0" customWidth="1"/>
    <col min="6" max="6" width="14.421875" style="0" customWidth="1"/>
    <col min="7" max="7" width="13.7109375" style="0" customWidth="1"/>
  </cols>
  <sheetData>
    <row r="3" ht="13.5" thickBot="1"/>
    <row r="4" spans="1:8" ht="18">
      <c r="A4" s="1"/>
      <c r="B4" s="2" t="s">
        <v>125</v>
      </c>
      <c r="C4" s="3"/>
      <c r="D4" s="3"/>
      <c r="E4" s="4"/>
      <c r="F4" s="5"/>
      <c r="G4" s="6"/>
      <c r="H4" s="6"/>
    </row>
    <row r="5" spans="1:8" ht="15">
      <c r="A5" s="1"/>
      <c r="B5" s="8" t="s">
        <v>162</v>
      </c>
      <c r="C5" s="7"/>
      <c r="D5" s="7"/>
      <c r="E5" s="9"/>
      <c r="F5" s="5"/>
      <c r="G5" s="6"/>
      <c r="H5" s="6"/>
    </row>
    <row r="6" spans="1:8" ht="15.75" thickBot="1">
      <c r="A6" s="1"/>
      <c r="B6" s="10" t="s">
        <v>80</v>
      </c>
      <c r="C6" s="11"/>
      <c r="D6" s="11"/>
      <c r="E6" s="12"/>
      <c r="F6" s="5"/>
      <c r="G6" s="6"/>
      <c r="H6" s="6"/>
    </row>
    <row r="7" spans="1:8" ht="12.75">
      <c r="A7" s="13"/>
      <c r="B7" s="14"/>
      <c r="C7" s="14"/>
      <c r="D7" s="14"/>
      <c r="E7" s="23"/>
      <c r="F7" s="6"/>
      <c r="G7" s="6"/>
      <c r="H7" s="6"/>
    </row>
    <row r="8" spans="1:8" ht="12.75">
      <c r="A8" s="24"/>
      <c r="B8" s="24" t="s">
        <v>33</v>
      </c>
      <c r="C8" s="24" t="s">
        <v>82</v>
      </c>
      <c r="D8" s="24" t="s">
        <v>90</v>
      </c>
      <c r="E8" s="5"/>
      <c r="F8" s="6"/>
      <c r="G8" s="6"/>
      <c r="H8" s="26"/>
    </row>
    <row r="9" spans="1:8" ht="12.75">
      <c r="A9" s="25" t="s">
        <v>1</v>
      </c>
      <c r="B9" s="25"/>
      <c r="C9" s="32" t="s">
        <v>130</v>
      </c>
      <c r="D9" s="32" t="s">
        <v>292</v>
      </c>
      <c r="E9" s="34" t="s">
        <v>130</v>
      </c>
      <c r="F9" s="6"/>
      <c r="G9" s="6"/>
      <c r="H9" s="26"/>
    </row>
    <row r="10" spans="1:8" ht="12.75">
      <c r="A10" s="25" t="s">
        <v>2</v>
      </c>
      <c r="B10" s="25"/>
      <c r="C10" s="32"/>
      <c r="D10" s="32"/>
      <c r="E10" s="35"/>
      <c r="F10" s="34" t="s">
        <v>130</v>
      </c>
      <c r="G10" s="6"/>
      <c r="H10" s="26"/>
    </row>
    <row r="11" spans="1:8" ht="12.75">
      <c r="A11" s="24" t="s">
        <v>3</v>
      </c>
      <c r="B11" s="24"/>
      <c r="C11" s="33"/>
      <c r="D11" s="33"/>
      <c r="E11" s="36" t="s">
        <v>160</v>
      </c>
      <c r="F11" s="35" t="s">
        <v>294</v>
      </c>
      <c r="G11" s="5"/>
      <c r="H11" s="26"/>
    </row>
    <row r="12" spans="1:8" ht="12.75">
      <c r="A12" s="24" t="s">
        <v>4</v>
      </c>
      <c r="B12" s="24"/>
      <c r="C12" s="33" t="s">
        <v>160</v>
      </c>
      <c r="D12" s="33" t="s">
        <v>52</v>
      </c>
      <c r="E12" s="37"/>
      <c r="F12" s="1"/>
      <c r="G12" s="36" t="s">
        <v>297</v>
      </c>
      <c r="H12" s="28"/>
    </row>
    <row r="13" spans="1:8" ht="12.75">
      <c r="A13" s="25" t="s">
        <v>5</v>
      </c>
      <c r="B13" s="25"/>
      <c r="C13" s="32" t="s">
        <v>128</v>
      </c>
      <c r="D13" s="32" t="s">
        <v>101</v>
      </c>
      <c r="E13" s="34" t="s">
        <v>293</v>
      </c>
      <c r="F13" s="1"/>
      <c r="G13" s="35" t="s">
        <v>298</v>
      </c>
      <c r="H13" s="28"/>
    </row>
    <row r="14" spans="1:8" ht="12.75">
      <c r="A14" s="25" t="s">
        <v>6</v>
      </c>
      <c r="B14" s="25"/>
      <c r="C14" s="32" t="s">
        <v>124</v>
      </c>
      <c r="D14" s="32" t="s">
        <v>292</v>
      </c>
      <c r="E14" s="35" t="s">
        <v>295</v>
      </c>
      <c r="F14" s="36" t="s">
        <v>154</v>
      </c>
      <c r="G14" s="5"/>
      <c r="H14" s="26"/>
    </row>
    <row r="15" spans="1:8" ht="12.75">
      <c r="A15" s="24" t="s">
        <v>7</v>
      </c>
      <c r="B15" s="24"/>
      <c r="C15" s="33"/>
      <c r="D15" s="33"/>
      <c r="E15" s="36" t="s">
        <v>154</v>
      </c>
      <c r="F15" s="37" t="s">
        <v>296</v>
      </c>
      <c r="G15" s="6"/>
      <c r="H15" s="26"/>
    </row>
    <row r="16" spans="1:8" ht="12.75">
      <c r="A16" s="24" t="s">
        <v>8</v>
      </c>
      <c r="B16" s="24"/>
      <c r="C16" s="33" t="s">
        <v>154</v>
      </c>
      <c r="D16" s="33" t="s">
        <v>101</v>
      </c>
      <c r="E16" s="37"/>
      <c r="F16" s="6"/>
      <c r="G16" s="6"/>
      <c r="H16" s="26"/>
    </row>
    <row r="17" spans="1:8" ht="12.75">
      <c r="A17" s="30"/>
      <c r="B17" s="30"/>
      <c r="C17" s="30"/>
      <c r="D17" s="30"/>
      <c r="E17" s="22"/>
      <c r="F17" s="22"/>
      <c r="G17" s="22"/>
      <c r="H17" s="3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K65"/>
  <sheetViews>
    <sheetView zoomScalePageLayoutView="0" workbookViewId="0" topLeftCell="A10">
      <selection activeCell="O48" sqref="O48"/>
    </sheetView>
  </sheetViews>
  <sheetFormatPr defaultColWidth="9.140625" defaultRowHeight="12.75"/>
  <sheetData>
    <row r="4" spans="2:8" ht="12.75">
      <c r="B4" s="38" t="s">
        <v>299</v>
      </c>
      <c r="C4" s="38"/>
      <c r="D4" s="38"/>
      <c r="E4" s="38"/>
      <c r="F4" s="38"/>
      <c r="G4" s="38"/>
      <c r="H4" s="38"/>
    </row>
    <row r="6" spans="4:8" ht="12.75">
      <c r="D6" s="39" t="s">
        <v>300</v>
      </c>
      <c r="E6" s="39"/>
      <c r="F6" s="39"/>
      <c r="G6" s="39"/>
      <c r="H6" s="39"/>
    </row>
    <row r="7" spans="3:8" ht="12.75">
      <c r="C7" s="40"/>
      <c r="D7" s="40"/>
      <c r="E7" s="40"/>
      <c r="F7" s="40"/>
      <c r="G7" s="41"/>
      <c r="H7" s="41"/>
    </row>
    <row r="8" spans="3:8" ht="12.75">
      <c r="C8" s="42"/>
      <c r="D8" s="43" t="s">
        <v>301</v>
      </c>
      <c r="E8" s="44"/>
      <c r="F8" s="45"/>
      <c r="G8" s="46"/>
      <c r="H8" s="41"/>
    </row>
    <row r="9" spans="3:8" ht="12.75">
      <c r="C9" s="47">
        <v>1</v>
      </c>
      <c r="D9" s="48" t="s">
        <v>302</v>
      </c>
      <c r="E9" s="49"/>
      <c r="F9" s="50"/>
      <c r="G9" s="51" t="s">
        <v>81</v>
      </c>
      <c r="H9" s="41"/>
    </row>
    <row r="10" spans="3:8" ht="12.75">
      <c r="C10" s="47">
        <v>2</v>
      </c>
      <c r="D10" s="48" t="s">
        <v>85</v>
      </c>
      <c r="E10" s="49"/>
      <c r="F10" s="50"/>
      <c r="G10" s="52" t="s">
        <v>166</v>
      </c>
      <c r="H10" s="53" t="s">
        <v>81</v>
      </c>
    </row>
    <row r="11" spans="3:8" ht="12.75">
      <c r="C11" s="54">
        <v>3</v>
      </c>
      <c r="D11" s="43" t="s">
        <v>185</v>
      </c>
      <c r="E11" s="44"/>
      <c r="F11" s="45"/>
      <c r="G11" s="51" t="s">
        <v>303</v>
      </c>
      <c r="H11" s="55" t="s">
        <v>166</v>
      </c>
    </row>
    <row r="12" spans="3:8" ht="12.75">
      <c r="C12" s="54">
        <v>4</v>
      </c>
      <c r="D12" s="43" t="s">
        <v>84</v>
      </c>
      <c r="E12" s="44"/>
      <c r="F12" s="45"/>
      <c r="G12" s="55" t="s">
        <v>166</v>
      </c>
      <c r="H12" s="41"/>
    </row>
    <row r="15" spans="1:6" ht="12.75">
      <c r="A15" s="38" t="s">
        <v>104</v>
      </c>
      <c r="B15" s="38"/>
      <c r="C15" s="39"/>
      <c r="D15" s="39"/>
      <c r="E15" s="39"/>
      <c r="F15" s="39"/>
    </row>
    <row r="16" spans="2:11" ht="15">
      <c r="B16" s="56"/>
      <c r="C16" s="56"/>
      <c r="D16" s="56"/>
      <c r="E16" s="56"/>
      <c r="F16" s="56"/>
      <c r="G16" s="56"/>
      <c r="H16" s="56"/>
      <c r="I16" s="56"/>
      <c r="J16" s="57"/>
      <c r="K16" s="57"/>
    </row>
    <row r="17" spans="2:11" ht="14.25">
      <c r="B17" s="58"/>
      <c r="C17" s="59"/>
      <c r="D17" s="60"/>
      <c r="E17" s="61"/>
      <c r="F17" s="58" t="s">
        <v>102</v>
      </c>
      <c r="G17" s="58" t="s">
        <v>79</v>
      </c>
      <c r="H17" s="58" t="s">
        <v>103</v>
      </c>
      <c r="I17" s="58" t="s">
        <v>83</v>
      </c>
      <c r="J17" s="62"/>
      <c r="K17" s="63"/>
    </row>
    <row r="18" spans="2:11" ht="14.25">
      <c r="B18" s="64">
        <v>1</v>
      </c>
      <c r="C18" s="65" t="s">
        <v>302</v>
      </c>
      <c r="D18" s="66"/>
      <c r="E18" s="67"/>
      <c r="F18" s="64"/>
      <c r="G18" s="64"/>
      <c r="H18" s="64"/>
      <c r="I18" s="64">
        <v>1</v>
      </c>
      <c r="J18" s="62"/>
      <c r="K18" s="63"/>
    </row>
    <row r="19" spans="2:11" ht="14.25">
      <c r="B19" s="64">
        <v>2</v>
      </c>
      <c r="C19" s="65" t="s">
        <v>52</v>
      </c>
      <c r="D19" s="66"/>
      <c r="E19" s="67"/>
      <c r="F19" s="64"/>
      <c r="G19" s="64"/>
      <c r="H19" s="64"/>
      <c r="I19" s="64">
        <v>2</v>
      </c>
      <c r="J19" s="62"/>
      <c r="K19" s="63"/>
    </row>
    <row r="20" spans="2:11" ht="14.25">
      <c r="B20" s="64">
        <v>3</v>
      </c>
      <c r="C20" s="65" t="s">
        <v>304</v>
      </c>
      <c r="D20" s="66"/>
      <c r="E20" s="67"/>
      <c r="F20" s="64"/>
      <c r="G20" s="64"/>
      <c r="H20" s="64"/>
      <c r="I20" s="64">
        <v>3</v>
      </c>
      <c r="J20" s="62"/>
      <c r="K20" s="63"/>
    </row>
    <row r="21" spans="2:11" ht="14.25">
      <c r="B21" s="68"/>
      <c r="C21" s="68"/>
      <c r="D21" s="69"/>
      <c r="E21" s="69"/>
      <c r="F21" s="69"/>
      <c r="G21" s="69"/>
      <c r="H21" s="69"/>
      <c r="I21" s="69"/>
      <c r="J21" s="70"/>
      <c r="K21" s="70"/>
    </row>
    <row r="22" spans="2:11" ht="14.25">
      <c r="B22" s="63"/>
      <c r="C22" s="71"/>
      <c r="D22" s="58"/>
      <c r="E22" s="59" t="s">
        <v>305</v>
      </c>
      <c r="F22" s="60"/>
      <c r="G22" s="60"/>
      <c r="H22" s="60"/>
      <c r="I22" s="60"/>
      <c r="J22" s="61"/>
      <c r="K22" s="58" t="s">
        <v>112</v>
      </c>
    </row>
    <row r="23" spans="2:11" ht="14.25">
      <c r="B23" s="63"/>
      <c r="C23" s="71"/>
      <c r="D23" s="58" t="s">
        <v>35</v>
      </c>
      <c r="E23" s="59" t="s">
        <v>166</v>
      </c>
      <c r="F23" s="60"/>
      <c r="G23" s="60"/>
      <c r="H23" s="60"/>
      <c r="I23" s="60"/>
      <c r="J23" s="61"/>
      <c r="K23" s="58">
        <v>2</v>
      </c>
    </row>
    <row r="24" spans="2:11" ht="14.25">
      <c r="B24" s="63"/>
      <c r="C24" s="71"/>
      <c r="D24" s="58" t="s">
        <v>38</v>
      </c>
      <c r="E24" s="59" t="s">
        <v>210</v>
      </c>
      <c r="F24" s="60"/>
      <c r="G24" s="60"/>
      <c r="H24" s="60"/>
      <c r="I24" s="60"/>
      <c r="J24" s="61"/>
      <c r="K24" s="58">
        <v>1</v>
      </c>
    </row>
    <row r="25" spans="2:11" ht="14.25">
      <c r="B25" s="63"/>
      <c r="C25" s="71"/>
      <c r="D25" s="58" t="s">
        <v>34</v>
      </c>
      <c r="E25" s="59" t="s">
        <v>166</v>
      </c>
      <c r="F25" s="60"/>
      <c r="G25" s="60"/>
      <c r="H25" s="60"/>
      <c r="I25" s="60"/>
      <c r="J25" s="61"/>
      <c r="K25" s="58">
        <v>3</v>
      </c>
    </row>
    <row r="26" spans="2:11" ht="14.25">
      <c r="B26" s="63"/>
      <c r="C26" s="63"/>
      <c r="D26" s="68"/>
      <c r="E26" s="72"/>
      <c r="F26" s="72"/>
      <c r="G26" s="72"/>
      <c r="H26" s="72"/>
      <c r="I26" s="72"/>
      <c r="J26" s="72"/>
      <c r="K26" s="68"/>
    </row>
    <row r="27" spans="2:11" ht="14.25">
      <c r="B27" s="63"/>
      <c r="C27" s="63"/>
      <c r="D27" s="63"/>
      <c r="E27" s="63"/>
      <c r="F27" s="73"/>
      <c r="G27" s="63"/>
      <c r="H27" s="63"/>
      <c r="I27" s="63"/>
      <c r="J27" s="63"/>
      <c r="K27" s="63"/>
    </row>
    <row r="28" spans="1:2" ht="12.75">
      <c r="A28" s="38" t="s">
        <v>105</v>
      </c>
      <c r="B28" s="38"/>
    </row>
    <row r="29" spans="2:11" ht="15">
      <c r="B29" s="56"/>
      <c r="C29" s="56"/>
      <c r="D29" s="56"/>
      <c r="E29" s="56"/>
      <c r="F29" s="56"/>
      <c r="G29" s="56"/>
      <c r="H29" s="56"/>
      <c r="I29" s="56"/>
      <c r="J29" s="57"/>
      <c r="K29" s="57"/>
    </row>
    <row r="30" spans="2:11" ht="14.25">
      <c r="B30" s="58"/>
      <c r="C30" s="59"/>
      <c r="D30" s="60"/>
      <c r="E30" s="61"/>
      <c r="F30" s="58" t="s">
        <v>102</v>
      </c>
      <c r="G30" s="58" t="s">
        <v>79</v>
      </c>
      <c r="H30" s="58" t="s">
        <v>103</v>
      </c>
      <c r="I30" s="58" t="s">
        <v>83</v>
      </c>
      <c r="J30" s="62"/>
      <c r="K30" s="63"/>
    </row>
    <row r="31" spans="2:11" ht="14.25">
      <c r="B31" s="64">
        <v>1</v>
      </c>
      <c r="C31" s="65" t="s">
        <v>84</v>
      </c>
      <c r="D31" s="66"/>
      <c r="E31" s="67"/>
      <c r="F31" s="64"/>
      <c r="G31" s="64"/>
      <c r="H31" s="64"/>
      <c r="I31" s="64">
        <v>1</v>
      </c>
      <c r="J31" s="62"/>
      <c r="K31" s="63"/>
    </row>
    <row r="32" spans="2:11" ht="14.25">
      <c r="B32" s="64">
        <v>2</v>
      </c>
      <c r="C32" s="65" t="s">
        <v>306</v>
      </c>
      <c r="D32" s="66"/>
      <c r="E32" s="67"/>
      <c r="F32" s="64"/>
      <c r="G32" s="64"/>
      <c r="H32" s="64"/>
      <c r="I32" s="64">
        <v>2</v>
      </c>
      <c r="J32" s="62"/>
      <c r="K32" s="63"/>
    </row>
    <row r="33" spans="2:11" ht="14.25">
      <c r="B33" s="64">
        <v>3</v>
      </c>
      <c r="C33" s="65" t="s">
        <v>86</v>
      </c>
      <c r="D33" s="66"/>
      <c r="E33" s="67"/>
      <c r="F33" s="64"/>
      <c r="G33" s="64"/>
      <c r="H33" s="64"/>
      <c r="I33" s="64">
        <v>3</v>
      </c>
      <c r="J33" s="62"/>
      <c r="K33" s="63"/>
    </row>
    <row r="34" spans="2:11" ht="14.25">
      <c r="B34" s="68"/>
      <c r="C34" s="68"/>
      <c r="D34" s="69"/>
      <c r="E34" s="69"/>
      <c r="F34" s="69"/>
      <c r="G34" s="69"/>
      <c r="H34" s="69"/>
      <c r="I34" s="69"/>
      <c r="J34" s="70"/>
      <c r="K34" s="70"/>
    </row>
    <row r="35" spans="2:11" ht="14.25">
      <c r="B35" s="63"/>
      <c r="C35" s="71"/>
      <c r="D35" s="58"/>
      <c r="E35" s="59" t="s">
        <v>305</v>
      </c>
      <c r="F35" s="60"/>
      <c r="G35" s="60"/>
      <c r="H35" s="60"/>
      <c r="I35" s="60"/>
      <c r="J35" s="61"/>
      <c r="K35" s="58" t="s">
        <v>112</v>
      </c>
    </row>
    <row r="36" spans="2:11" ht="14.25">
      <c r="B36" s="63"/>
      <c r="C36" s="71"/>
      <c r="D36" s="58" t="s">
        <v>35</v>
      </c>
      <c r="E36" s="59" t="s">
        <v>166</v>
      </c>
      <c r="F36" s="60"/>
      <c r="G36" s="60"/>
      <c r="H36" s="60"/>
      <c r="I36" s="60"/>
      <c r="J36" s="61"/>
      <c r="K36" s="58">
        <v>2</v>
      </c>
    </row>
    <row r="37" spans="2:11" ht="14.25">
      <c r="B37" s="63"/>
      <c r="C37" s="71"/>
      <c r="D37" s="58" t="s">
        <v>38</v>
      </c>
      <c r="E37" s="59" t="s">
        <v>210</v>
      </c>
      <c r="F37" s="60"/>
      <c r="G37" s="60"/>
      <c r="H37" s="60"/>
      <c r="I37" s="60"/>
      <c r="J37" s="61"/>
      <c r="K37" s="58">
        <v>1</v>
      </c>
    </row>
    <row r="38" spans="2:11" ht="14.25">
      <c r="B38" s="63"/>
      <c r="C38" s="71"/>
      <c r="D38" s="58" t="s">
        <v>34</v>
      </c>
      <c r="E38" s="59" t="s">
        <v>166</v>
      </c>
      <c r="F38" s="60"/>
      <c r="G38" s="60"/>
      <c r="H38" s="60"/>
      <c r="I38" s="60"/>
      <c r="J38" s="61"/>
      <c r="K38" s="58">
        <v>3</v>
      </c>
    </row>
    <row r="39" spans="2:11" ht="14.25">
      <c r="B39" s="63"/>
      <c r="C39" s="63"/>
      <c r="D39" s="68"/>
      <c r="E39" s="72"/>
      <c r="F39" s="72"/>
      <c r="G39" s="72"/>
      <c r="H39" s="72"/>
      <c r="I39" s="72"/>
      <c r="J39" s="72"/>
      <c r="K39" s="68"/>
    </row>
    <row r="40" spans="2:11" ht="14.25">
      <c r="B40" s="63"/>
      <c r="C40" s="63"/>
      <c r="D40" s="63"/>
      <c r="E40" s="63"/>
      <c r="F40" s="73"/>
      <c r="G40" s="63"/>
      <c r="H40" s="63"/>
      <c r="I40" s="63"/>
      <c r="J40" s="63"/>
      <c r="K40" s="63"/>
    </row>
    <row r="41" spans="1:2" ht="12.75">
      <c r="A41" s="38" t="s">
        <v>106</v>
      </c>
      <c r="B41" s="38"/>
    </row>
    <row r="42" spans="2:11" ht="15">
      <c r="B42" s="56"/>
      <c r="C42" s="56"/>
      <c r="D42" s="56"/>
      <c r="E42" s="56"/>
      <c r="F42" s="56"/>
      <c r="G42" s="56"/>
      <c r="H42" s="56"/>
      <c r="I42" s="56"/>
      <c r="J42" s="57"/>
      <c r="K42" s="57"/>
    </row>
    <row r="43" spans="2:11" ht="14.25">
      <c r="B43" s="58"/>
      <c r="C43" s="59"/>
      <c r="D43" s="60"/>
      <c r="E43" s="61"/>
      <c r="F43" s="58" t="s">
        <v>102</v>
      </c>
      <c r="G43" s="58" t="s">
        <v>79</v>
      </c>
      <c r="H43" s="58" t="s">
        <v>103</v>
      </c>
      <c r="I43" s="58" t="s">
        <v>83</v>
      </c>
      <c r="J43" s="62"/>
      <c r="K43" s="63"/>
    </row>
    <row r="44" spans="2:11" ht="14.25">
      <c r="B44" s="64">
        <v>1</v>
      </c>
      <c r="C44" s="65" t="s">
        <v>99</v>
      </c>
      <c r="D44" s="66"/>
      <c r="E44" s="67"/>
      <c r="F44" s="64"/>
      <c r="G44" s="64"/>
      <c r="H44" s="64"/>
      <c r="I44" s="64">
        <v>1</v>
      </c>
      <c r="J44" s="62"/>
      <c r="K44" s="63"/>
    </row>
    <row r="45" spans="2:11" ht="14.25">
      <c r="B45" s="64">
        <v>2</v>
      </c>
      <c r="C45" s="65" t="s">
        <v>307</v>
      </c>
      <c r="D45" s="66"/>
      <c r="E45" s="67"/>
      <c r="F45" s="64"/>
      <c r="G45" s="64"/>
      <c r="H45" s="64"/>
      <c r="I45" s="64">
        <v>2</v>
      </c>
      <c r="J45" s="62"/>
      <c r="K45" s="63"/>
    </row>
    <row r="46" spans="2:11" ht="14.25">
      <c r="B46" s="64">
        <v>3</v>
      </c>
      <c r="C46" s="65" t="s">
        <v>308</v>
      </c>
      <c r="D46" s="66"/>
      <c r="E46" s="67"/>
      <c r="F46" s="64"/>
      <c r="G46" s="64"/>
      <c r="H46" s="64"/>
      <c r="I46" s="64">
        <v>3</v>
      </c>
      <c r="J46" s="62"/>
      <c r="K46" s="63"/>
    </row>
    <row r="47" spans="2:11" ht="14.25">
      <c r="B47" s="68"/>
      <c r="C47" s="68"/>
      <c r="D47" s="69"/>
      <c r="E47" s="69"/>
      <c r="F47" s="69"/>
      <c r="G47" s="69"/>
      <c r="H47" s="69"/>
      <c r="I47" s="69"/>
      <c r="J47" s="70"/>
      <c r="K47" s="70"/>
    </row>
    <row r="48" spans="2:11" ht="14.25">
      <c r="B48" s="63"/>
      <c r="C48" s="71"/>
      <c r="D48" s="58"/>
      <c r="E48" s="59" t="s">
        <v>305</v>
      </c>
      <c r="F48" s="60"/>
      <c r="G48" s="60"/>
      <c r="H48" s="60"/>
      <c r="I48" s="60"/>
      <c r="J48" s="61"/>
      <c r="K48" s="58" t="s">
        <v>112</v>
      </c>
    </row>
    <row r="49" spans="2:11" ht="14.25">
      <c r="B49" s="63"/>
      <c r="C49" s="71"/>
      <c r="D49" s="58" t="s">
        <v>35</v>
      </c>
      <c r="E49" s="59" t="s">
        <v>166</v>
      </c>
      <c r="F49" s="60"/>
      <c r="G49" s="60"/>
      <c r="H49" s="60"/>
      <c r="I49" s="60"/>
      <c r="J49" s="61"/>
      <c r="K49" s="58">
        <v>2</v>
      </c>
    </row>
    <row r="50" spans="2:11" ht="14.25">
      <c r="B50" s="63"/>
      <c r="C50" s="71"/>
      <c r="D50" s="58" t="s">
        <v>38</v>
      </c>
      <c r="E50" s="59" t="s">
        <v>166</v>
      </c>
      <c r="F50" s="60"/>
      <c r="G50" s="60"/>
      <c r="H50" s="60"/>
      <c r="I50" s="60"/>
      <c r="J50" s="61"/>
      <c r="K50" s="58">
        <v>1</v>
      </c>
    </row>
    <row r="51" spans="2:11" ht="14.25">
      <c r="B51" s="63"/>
      <c r="C51" s="71"/>
      <c r="D51" s="58" t="s">
        <v>34</v>
      </c>
      <c r="E51" s="59" t="s">
        <v>166</v>
      </c>
      <c r="F51" s="60"/>
      <c r="G51" s="60"/>
      <c r="H51" s="60"/>
      <c r="I51" s="60"/>
      <c r="J51" s="61"/>
      <c r="K51" s="58">
        <v>3</v>
      </c>
    </row>
    <row r="52" spans="2:11" ht="14.25">
      <c r="B52" s="63"/>
      <c r="C52" s="63"/>
      <c r="D52" s="68"/>
      <c r="E52" s="68"/>
      <c r="F52" s="72"/>
      <c r="G52" s="68"/>
      <c r="H52" s="68"/>
      <c r="I52" s="68"/>
      <c r="J52" s="68"/>
      <c r="K52" s="68"/>
    </row>
    <row r="54" spans="1:2" ht="12.75">
      <c r="A54" s="38" t="s">
        <v>107</v>
      </c>
      <c r="B54" s="38"/>
    </row>
    <row r="55" spans="2:11" ht="15">
      <c r="B55" s="56"/>
      <c r="C55" s="56"/>
      <c r="D55" s="56"/>
      <c r="E55" s="56"/>
      <c r="F55" s="56"/>
      <c r="G55" s="56"/>
      <c r="H55" s="56"/>
      <c r="I55" s="56"/>
      <c r="J55" s="57"/>
      <c r="K55" s="57"/>
    </row>
    <row r="56" spans="2:11" ht="14.25">
      <c r="B56" s="58"/>
      <c r="C56" s="59"/>
      <c r="D56" s="60"/>
      <c r="E56" s="61"/>
      <c r="F56" s="58" t="s">
        <v>102</v>
      </c>
      <c r="G56" s="58" t="s">
        <v>79</v>
      </c>
      <c r="H56" s="58" t="s">
        <v>103</v>
      </c>
      <c r="I56" s="58" t="s">
        <v>83</v>
      </c>
      <c r="J56" s="62"/>
      <c r="K56" s="63"/>
    </row>
    <row r="57" spans="2:11" ht="14.25">
      <c r="B57" s="64">
        <v>1</v>
      </c>
      <c r="C57" s="65" t="s">
        <v>309</v>
      </c>
      <c r="D57" s="66"/>
      <c r="E57" s="67"/>
      <c r="F57" s="64"/>
      <c r="G57" s="64"/>
      <c r="H57" s="64"/>
      <c r="I57" s="64">
        <v>2</v>
      </c>
      <c r="J57" s="62"/>
      <c r="K57" s="63"/>
    </row>
    <row r="58" spans="2:11" ht="14.25">
      <c r="B58" s="64">
        <v>2</v>
      </c>
      <c r="C58" s="65" t="s">
        <v>85</v>
      </c>
      <c r="D58" s="66"/>
      <c r="E58" s="67"/>
      <c r="F58" s="64"/>
      <c r="G58" s="64"/>
      <c r="H58" s="64"/>
      <c r="I58" s="64">
        <v>1</v>
      </c>
      <c r="J58" s="62"/>
      <c r="K58" s="63"/>
    </row>
    <row r="59" spans="2:11" ht="14.25">
      <c r="B59" s="64">
        <v>3</v>
      </c>
      <c r="C59" s="65" t="s">
        <v>310</v>
      </c>
      <c r="D59" s="66"/>
      <c r="E59" s="67"/>
      <c r="F59" s="64"/>
      <c r="G59" s="64"/>
      <c r="H59" s="64"/>
      <c r="I59" s="64">
        <v>3</v>
      </c>
      <c r="J59" s="62"/>
      <c r="K59" s="63"/>
    </row>
    <row r="60" spans="2:11" ht="14.25">
      <c r="B60" s="68"/>
      <c r="C60" s="68"/>
      <c r="D60" s="69"/>
      <c r="E60" s="69"/>
      <c r="F60" s="69"/>
      <c r="G60" s="69"/>
      <c r="H60" s="69"/>
      <c r="I60" s="69"/>
      <c r="J60" s="70"/>
      <c r="K60" s="70"/>
    </row>
    <row r="61" spans="2:11" ht="14.25">
      <c r="B61" s="63"/>
      <c r="C61" s="71"/>
      <c r="D61" s="58"/>
      <c r="E61" s="59" t="s">
        <v>305</v>
      </c>
      <c r="F61" s="60"/>
      <c r="G61" s="60"/>
      <c r="H61" s="60"/>
      <c r="I61" s="60"/>
      <c r="J61" s="61"/>
      <c r="K61" s="58" t="s">
        <v>112</v>
      </c>
    </row>
    <row r="62" spans="2:11" ht="14.25">
      <c r="B62" s="63"/>
      <c r="C62" s="71"/>
      <c r="D62" s="58" t="s">
        <v>35</v>
      </c>
      <c r="E62" s="59" t="s">
        <v>210</v>
      </c>
      <c r="F62" s="60"/>
      <c r="G62" s="60"/>
      <c r="H62" s="60"/>
      <c r="I62" s="60"/>
      <c r="J62" s="61"/>
      <c r="K62" s="58">
        <v>2</v>
      </c>
    </row>
    <row r="63" spans="2:11" ht="14.25">
      <c r="B63" s="63"/>
      <c r="C63" s="71"/>
      <c r="D63" s="58" t="s">
        <v>38</v>
      </c>
      <c r="E63" s="59" t="s">
        <v>166</v>
      </c>
      <c r="F63" s="60"/>
      <c r="G63" s="60"/>
      <c r="H63" s="60"/>
      <c r="I63" s="60"/>
      <c r="J63" s="61"/>
      <c r="K63" s="58">
        <v>1</v>
      </c>
    </row>
    <row r="64" spans="2:11" ht="14.25">
      <c r="B64" s="63"/>
      <c r="C64" s="71"/>
      <c r="D64" s="58" t="s">
        <v>34</v>
      </c>
      <c r="E64" s="59" t="s">
        <v>38</v>
      </c>
      <c r="F64" s="60"/>
      <c r="G64" s="60"/>
      <c r="H64" s="60"/>
      <c r="I64" s="60"/>
      <c r="J64" s="61"/>
      <c r="K64" s="58">
        <v>3</v>
      </c>
    </row>
    <row r="65" spans="2:11" ht="14.25">
      <c r="B65" s="63"/>
      <c r="C65" s="63"/>
      <c r="D65" s="68"/>
      <c r="E65" s="68"/>
      <c r="F65" s="72"/>
      <c r="G65" s="68"/>
      <c r="H65" s="68"/>
      <c r="I65" s="68"/>
      <c r="J65" s="68"/>
      <c r="K65" s="68"/>
    </row>
  </sheetData>
  <sheetProtection/>
  <mergeCells count="42">
    <mergeCell ref="C58:E58"/>
    <mergeCell ref="C59:E59"/>
    <mergeCell ref="E61:J61"/>
    <mergeCell ref="E62:J62"/>
    <mergeCell ref="E63:J63"/>
    <mergeCell ref="E64:J64"/>
    <mergeCell ref="E49:J49"/>
    <mergeCell ref="E50:J50"/>
    <mergeCell ref="E51:J51"/>
    <mergeCell ref="A54:B54"/>
    <mergeCell ref="C56:E56"/>
    <mergeCell ref="C57:E57"/>
    <mergeCell ref="A41:B41"/>
    <mergeCell ref="C43:E43"/>
    <mergeCell ref="C44:E44"/>
    <mergeCell ref="C45:E45"/>
    <mergeCell ref="C46:E46"/>
    <mergeCell ref="E48:J48"/>
    <mergeCell ref="C32:E32"/>
    <mergeCell ref="C33:E33"/>
    <mergeCell ref="E35:J35"/>
    <mergeCell ref="E36:J36"/>
    <mergeCell ref="E37:J37"/>
    <mergeCell ref="E38:J38"/>
    <mergeCell ref="E23:J23"/>
    <mergeCell ref="E24:J24"/>
    <mergeCell ref="E25:J25"/>
    <mergeCell ref="A28:B28"/>
    <mergeCell ref="C30:E30"/>
    <mergeCell ref="C31:E31"/>
    <mergeCell ref="A15:B15"/>
    <mergeCell ref="C17:E17"/>
    <mergeCell ref="C18:E18"/>
    <mergeCell ref="C19:E19"/>
    <mergeCell ref="C20:E20"/>
    <mergeCell ref="E22:J22"/>
    <mergeCell ref="B4:H4"/>
    <mergeCell ref="D8:F8"/>
    <mergeCell ref="D9:F9"/>
    <mergeCell ref="D10:F10"/>
    <mergeCell ref="D11:F11"/>
    <mergeCell ref="D12:F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K42"/>
  <sheetViews>
    <sheetView zoomScalePageLayoutView="0" workbookViewId="0" topLeftCell="A7">
      <selection activeCell="N17" sqref="N17"/>
    </sheetView>
  </sheetViews>
  <sheetFormatPr defaultColWidth="9.140625" defaultRowHeight="12.75"/>
  <sheetData>
    <row r="4" spans="2:8" ht="12.75">
      <c r="B4" s="38" t="s">
        <v>311</v>
      </c>
      <c r="C4" s="38"/>
      <c r="D4" s="38"/>
      <c r="E4" s="38"/>
      <c r="F4" s="38"/>
      <c r="G4" s="38"/>
      <c r="H4" s="38"/>
    </row>
    <row r="6" spans="4:8" ht="12.75">
      <c r="D6" s="39" t="s">
        <v>300</v>
      </c>
      <c r="E6" s="39"/>
      <c r="F6" s="39"/>
      <c r="G6" s="39"/>
      <c r="H6" s="39"/>
    </row>
    <row r="7" spans="3:8" ht="12.75">
      <c r="C7" s="40"/>
      <c r="D7" s="40"/>
      <c r="E7" s="40"/>
      <c r="F7" s="40"/>
      <c r="G7" s="41"/>
      <c r="H7" s="41"/>
    </row>
    <row r="8" spans="3:8" ht="12.75">
      <c r="C8" s="42"/>
      <c r="D8" s="43" t="s">
        <v>301</v>
      </c>
      <c r="E8" s="44"/>
      <c r="F8" s="45"/>
      <c r="G8" s="46"/>
      <c r="H8" s="41"/>
    </row>
    <row r="9" spans="3:8" ht="12.75">
      <c r="C9" s="47">
        <v>1</v>
      </c>
      <c r="D9" s="48" t="s">
        <v>312</v>
      </c>
      <c r="E9" s="49"/>
      <c r="F9" s="50"/>
      <c r="G9" s="51" t="s">
        <v>312</v>
      </c>
      <c r="H9" s="41"/>
    </row>
    <row r="10" spans="3:8" ht="12.75">
      <c r="C10" s="47">
        <v>2</v>
      </c>
      <c r="D10" s="48" t="s">
        <v>100</v>
      </c>
      <c r="E10" s="49"/>
      <c r="F10" s="50"/>
      <c r="G10" s="52" t="s">
        <v>166</v>
      </c>
      <c r="H10" s="53" t="s">
        <v>312</v>
      </c>
    </row>
    <row r="11" spans="3:8" ht="12.75">
      <c r="C11" s="54">
        <v>3</v>
      </c>
      <c r="D11" s="43" t="s">
        <v>101</v>
      </c>
      <c r="E11" s="44"/>
      <c r="F11" s="45"/>
      <c r="G11" s="51" t="s">
        <v>89</v>
      </c>
      <c r="H11" s="55" t="s">
        <v>166</v>
      </c>
    </row>
    <row r="12" spans="3:8" ht="12.75">
      <c r="C12" s="54">
        <v>4</v>
      </c>
      <c r="D12" s="43" t="s">
        <v>89</v>
      </c>
      <c r="E12" s="44"/>
      <c r="F12" s="45"/>
      <c r="G12" s="55" t="s">
        <v>166</v>
      </c>
      <c r="H12" s="41"/>
    </row>
    <row r="14" ht="12.75">
      <c r="C14" t="s">
        <v>313</v>
      </c>
    </row>
    <row r="15" spans="4:11" ht="12.75">
      <c r="D15" s="38" t="s">
        <v>314</v>
      </c>
      <c r="E15" s="38"/>
      <c r="F15" s="38"/>
      <c r="G15" s="38"/>
      <c r="H15" s="38"/>
      <c r="I15" s="38"/>
      <c r="J15" s="38"/>
      <c r="K15" t="s">
        <v>180</v>
      </c>
    </row>
    <row r="17" spans="1:6" ht="12.75">
      <c r="A17" s="38" t="s">
        <v>104</v>
      </c>
      <c r="B17" s="38"/>
      <c r="C17" s="39"/>
      <c r="D17" s="39"/>
      <c r="E17" s="39"/>
      <c r="F17" s="39"/>
    </row>
    <row r="18" spans="2:11" ht="15">
      <c r="B18" s="56"/>
      <c r="C18" s="56"/>
      <c r="D18" s="56"/>
      <c r="E18" s="56"/>
      <c r="F18" s="56"/>
      <c r="G18" s="56"/>
      <c r="H18" s="56"/>
      <c r="I18" s="56"/>
      <c r="J18" s="57"/>
      <c r="K18" s="57"/>
    </row>
    <row r="19" spans="2:11" ht="14.25">
      <c r="B19" s="58"/>
      <c r="C19" s="59"/>
      <c r="D19" s="60"/>
      <c r="E19" s="61"/>
      <c r="F19" s="58" t="s">
        <v>102</v>
      </c>
      <c r="G19" s="58" t="s">
        <v>79</v>
      </c>
      <c r="H19" s="58" t="s">
        <v>103</v>
      </c>
      <c r="I19" s="58" t="s">
        <v>83</v>
      </c>
      <c r="J19" s="62"/>
      <c r="K19" s="63"/>
    </row>
    <row r="20" spans="2:11" ht="14.25">
      <c r="B20" s="64">
        <v>1</v>
      </c>
      <c r="C20" s="65" t="s">
        <v>312</v>
      </c>
      <c r="D20" s="66"/>
      <c r="E20" s="67"/>
      <c r="F20" s="64"/>
      <c r="G20" s="64"/>
      <c r="H20" s="64"/>
      <c r="I20" s="64">
        <v>1</v>
      </c>
      <c r="J20" s="62"/>
      <c r="K20" s="63"/>
    </row>
    <row r="21" spans="2:11" ht="14.25">
      <c r="B21" s="64">
        <v>2</v>
      </c>
      <c r="C21" s="65" t="s">
        <v>114</v>
      </c>
      <c r="D21" s="66"/>
      <c r="E21" s="67"/>
      <c r="F21" s="64"/>
      <c r="G21" s="64"/>
      <c r="H21" s="64"/>
      <c r="I21" s="64">
        <v>3</v>
      </c>
      <c r="J21" s="62"/>
      <c r="K21" s="63"/>
    </row>
    <row r="22" spans="2:11" ht="14.25">
      <c r="B22" s="64">
        <v>3</v>
      </c>
      <c r="C22" s="65" t="s">
        <v>101</v>
      </c>
      <c r="D22" s="66"/>
      <c r="E22" s="67"/>
      <c r="F22" s="64"/>
      <c r="G22" s="64"/>
      <c r="H22" s="64"/>
      <c r="I22" s="64">
        <v>2</v>
      </c>
      <c r="J22" s="62"/>
      <c r="K22" s="63"/>
    </row>
    <row r="23" spans="2:11" ht="14.25">
      <c r="B23" s="68"/>
      <c r="C23" s="68"/>
      <c r="D23" s="69"/>
      <c r="E23" s="69"/>
      <c r="F23" s="69"/>
      <c r="G23" s="69"/>
      <c r="H23" s="69"/>
      <c r="I23" s="69"/>
      <c r="J23" s="70"/>
      <c r="K23" s="70"/>
    </row>
    <row r="24" spans="2:11" ht="14.25">
      <c r="B24" s="63"/>
      <c r="C24" s="71"/>
      <c r="D24" s="58"/>
      <c r="E24" s="59" t="s">
        <v>305</v>
      </c>
      <c r="F24" s="60"/>
      <c r="G24" s="60"/>
      <c r="H24" s="60"/>
      <c r="I24" s="60"/>
      <c r="J24" s="61"/>
      <c r="K24" s="58" t="s">
        <v>112</v>
      </c>
    </row>
    <row r="25" spans="2:11" ht="14.25">
      <c r="B25" s="63"/>
      <c r="C25" s="71"/>
      <c r="D25" s="58" t="s">
        <v>35</v>
      </c>
      <c r="E25" s="59" t="s">
        <v>166</v>
      </c>
      <c r="F25" s="60"/>
      <c r="G25" s="60"/>
      <c r="H25" s="60"/>
      <c r="I25" s="60"/>
      <c r="J25" s="61"/>
      <c r="K25" s="58">
        <v>2</v>
      </c>
    </row>
    <row r="26" spans="2:11" ht="14.25">
      <c r="B26" s="63"/>
      <c r="C26" s="71"/>
      <c r="D26" s="58" t="s">
        <v>38</v>
      </c>
      <c r="E26" s="59" t="s">
        <v>180</v>
      </c>
      <c r="F26" s="60"/>
      <c r="G26" s="60"/>
      <c r="H26" s="60"/>
      <c r="I26" s="60"/>
      <c r="J26" s="61"/>
      <c r="K26" s="58">
        <v>1</v>
      </c>
    </row>
    <row r="27" spans="2:11" ht="14.25">
      <c r="B27" s="63"/>
      <c r="C27" s="71"/>
      <c r="D27" s="58" t="s">
        <v>34</v>
      </c>
      <c r="E27" s="59" t="s">
        <v>166</v>
      </c>
      <c r="F27" s="60"/>
      <c r="G27" s="60"/>
      <c r="H27" s="60"/>
      <c r="I27" s="60"/>
      <c r="J27" s="61"/>
      <c r="K27" s="58">
        <v>3</v>
      </c>
    </row>
    <row r="28" spans="2:11" ht="14.25">
      <c r="B28" s="63"/>
      <c r="C28" s="63"/>
      <c r="D28" s="68"/>
      <c r="E28" s="72"/>
      <c r="F28" s="72"/>
      <c r="G28" s="72"/>
      <c r="H28" s="72"/>
      <c r="I28" s="72"/>
      <c r="J28" s="72"/>
      <c r="K28" s="68"/>
    </row>
    <row r="29" spans="2:11" ht="14.25">
      <c r="B29" s="63"/>
      <c r="C29" s="63"/>
      <c r="D29" s="63"/>
      <c r="E29" s="63"/>
      <c r="F29" s="73"/>
      <c r="G29" s="63"/>
      <c r="H29" s="63"/>
      <c r="I29" s="63"/>
      <c r="J29" s="63"/>
      <c r="K29" s="63"/>
    </row>
    <row r="30" spans="1:2" ht="12.75">
      <c r="A30" s="38" t="s">
        <v>105</v>
      </c>
      <c r="B30" s="38"/>
    </row>
    <row r="31" spans="2:11" ht="15">
      <c r="B31" s="56"/>
      <c r="C31" s="56"/>
      <c r="D31" s="56"/>
      <c r="E31" s="56"/>
      <c r="F31" s="56"/>
      <c r="G31" s="56"/>
      <c r="H31" s="56"/>
      <c r="I31" s="56"/>
      <c r="J31" s="57"/>
      <c r="K31" s="57"/>
    </row>
    <row r="32" spans="2:11" ht="14.25">
      <c r="B32" s="58"/>
      <c r="C32" s="59"/>
      <c r="D32" s="60"/>
      <c r="E32" s="61"/>
      <c r="F32" s="58" t="s">
        <v>102</v>
      </c>
      <c r="G32" s="58" t="s">
        <v>79</v>
      </c>
      <c r="H32" s="58" t="s">
        <v>103</v>
      </c>
      <c r="I32" s="58" t="s">
        <v>83</v>
      </c>
      <c r="J32" s="62"/>
      <c r="K32" s="63"/>
    </row>
    <row r="33" spans="2:11" ht="14.25">
      <c r="B33" s="64">
        <v>1</v>
      </c>
      <c r="C33" s="65" t="s">
        <v>89</v>
      </c>
      <c r="D33" s="66"/>
      <c r="E33" s="67"/>
      <c r="F33" s="64"/>
      <c r="G33" s="64"/>
      <c r="H33" s="64"/>
      <c r="I33" s="64">
        <v>1</v>
      </c>
      <c r="J33" s="62"/>
      <c r="K33" s="63"/>
    </row>
    <row r="34" spans="2:11" ht="14.25">
      <c r="B34" s="64">
        <v>2</v>
      </c>
      <c r="C34" s="65" t="s">
        <v>315</v>
      </c>
      <c r="D34" s="66"/>
      <c r="E34" s="67"/>
      <c r="F34" s="64"/>
      <c r="G34" s="64"/>
      <c r="H34" s="64"/>
      <c r="I34" s="64"/>
      <c r="J34" s="62"/>
      <c r="K34" s="63"/>
    </row>
    <row r="35" spans="2:11" ht="14.25">
      <c r="B35" s="64">
        <v>3</v>
      </c>
      <c r="C35" s="65" t="s">
        <v>100</v>
      </c>
      <c r="D35" s="66"/>
      <c r="E35" s="67"/>
      <c r="F35" s="64"/>
      <c r="G35" s="64"/>
      <c r="H35" s="64"/>
      <c r="I35" s="64">
        <v>2</v>
      </c>
      <c r="J35" s="62"/>
      <c r="K35" s="63"/>
    </row>
    <row r="36" spans="2:11" ht="14.25">
      <c r="B36" s="68"/>
      <c r="C36" s="68"/>
      <c r="D36" s="69"/>
      <c r="E36" s="69"/>
      <c r="F36" s="69"/>
      <c r="G36" s="69"/>
      <c r="H36" s="69"/>
      <c r="I36" s="69"/>
      <c r="J36" s="70"/>
      <c r="K36" s="70"/>
    </row>
    <row r="37" spans="2:11" ht="14.25">
      <c r="B37" s="63"/>
      <c r="C37" s="71"/>
      <c r="D37" s="58"/>
      <c r="E37" s="59" t="s">
        <v>305</v>
      </c>
      <c r="F37" s="60"/>
      <c r="G37" s="60"/>
      <c r="H37" s="60"/>
      <c r="I37" s="60"/>
      <c r="J37" s="61"/>
      <c r="K37" s="58" t="s">
        <v>112</v>
      </c>
    </row>
    <row r="38" spans="2:11" ht="14.25">
      <c r="B38" s="63"/>
      <c r="C38" s="71"/>
      <c r="D38" s="58" t="s">
        <v>35</v>
      </c>
      <c r="E38" s="59" t="s">
        <v>210</v>
      </c>
      <c r="F38" s="60"/>
      <c r="G38" s="60"/>
      <c r="H38" s="60"/>
      <c r="I38" s="60"/>
      <c r="J38" s="61"/>
      <c r="K38" s="58">
        <v>2</v>
      </c>
    </row>
    <row r="39" spans="2:11" ht="14.25">
      <c r="B39" s="63"/>
      <c r="C39" s="71"/>
      <c r="D39" s="58" t="s">
        <v>38</v>
      </c>
      <c r="E39" s="59" t="s">
        <v>180</v>
      </c>
      <c r="F39" s="60"/>
      <c r="G39" s="60"/>
      <c r="H39" s="60"/>
      <c r="I39" s="60"/>
      <c r="J39" s="61"/>
      <c r="K39" s="58">
        <v>1</v>
      </c>
    </row>
    <row r="40" spans="2:11" ht="14.25">
      <c r="B40" s="63"/>
      <c r="C40" s="71"/>
      <c r="D40" s="58" t="s">
        <v>34</v>
      </c>
      <c r="E40" s="59" t="s">
        <v>166</v>
      </c>
      <c r="F40" s="60"/>
      <c r="G40" s="60"/>
      <c r="H40" s="60"/>
      <c r="I40" s="60"/>
      <c r="J40" s="61"/>
      <c r="K40" s="58">
        <v>3</v>
      </c>
    </row>
    <row r="41" spans="2:11" ht="14.25">
      <c r="B41" s="63"/>
      <c r="C41" s="63"/>
      <c r="D41" s="68"/>
      <c r="E41" s="72"/>
      <c r="F41" s="72"/>
      <c r="G41" s="72"/>
      <c r="H41" s="72"/>
      <c r="I41" s="72"/>
      <c r="J41" s="72"/>
      <c r="K41" s="68"/>
    </row>
    <row r="42" spans="2:11" ht="14.25">
      <c r="B42" s="63"/>
      <c r="C42" s="63"/>
      <c r="D42" s="63"/>
      <c r="E42" s="63"/>
      <c r="F42" s="73"/>
      <c r="G42" s="63"/>
      <c r="H42" s="63"/>
      <c r="I42" s="63"/>
      <c r="J42" s="63"/>
      <c r="K42" s="63"/>
    </row>
  </sheetData>
  <sheetProtection/>
  <mergeCells count="25">
    <mergeCell ref="E40:J40"/>
    <mergeCell ref="C33:E33"/>
    <mergeCell ref="C34:E34"/>
    <mergeCell ref="C35:E35"/>
    <mergeCell ref="E37:J37"/>
    <mergeCell ref="E38:J38"/>
    <mergeCell ref="E39:J39"/>
    <mergeCell ref="E24:J24"/>
    <mergeCell ref="E25:J25"/>
    <mergeCell ref="E26:J26"/>
    <mergeCell ref="E27:J27"/>
    <mergeCell ref="A30:B30"/>
    <mergeCell ref="C32:E32"/>
    <mergeCell ref="D15:J15"/>
    <mergeCell ref="A17:B17"/>
    <mergeCell ref="C19:E19"/>
    <mergeCell ref="C20:E20"/>
    <mergeCell ref="C21:E21"/>
    <mergeCell ref="C22:E22"/>
    <mergeCell ref="B4:H4"/>
    <mergeCell ref="D8:F8"/>
    <mergeCell ref="D9:F9"/>
    <mergeCell ref="D10:F10"/>
    <mergeCell ref="D11:F11"/>
    <mergeCell ref="D12:F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Q415"/>
  <sheetViews>
    <sheetView zoomScalePageLayoutView="0" workbookViewId="0" topLeftCell="A1">
      <selection activeCell="R22" sqref="R22"/>
    </sheetView>
  </sheetViews>
  <sheetFormatPr defaultColWidth="9.140625" defaultRowHeight="12.75"/>
  <sheetData>
    <row r="3" spans="3:5" ht="12.75">
      <c r="C3" s="38" t="s">
        <v>316</v>
      </c>
      <c r="D3" s="38"/>
      <c r="E3" s="38"/>
    </row>
    <row r="4" spans="2:17" ht="15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2:17" ht="15.75">
      <c r="B5" s="75"/>
      <c r="C5" s="76"/>
      <c r="D5" s="77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9"/>
      <c r="Q5" s="74"/>
    </row>
    <row r="6" spans="2:17" ht="15.75">
      <c r="B6" s="80"/>
      <c r="C6" s="81"/>
      <c r="D6" s="82" t="s">
        <v>317</v>
      </c>
      <c r="E6" s="83"/>
      <c r="F6" s="83"/>
      <c r="G6" s="81"/>
      <c r="H6" s="84" t="s">
        <v>318</v>
      </c>
      <c r="I6" s="85"/>
      <c r="J6" s="86"/>
      <c r="K6" s="87"/>
      <c r="L6" s="87"/>
      <c r="M6" s="87"/>
      <c r="N6" s="87"/>
      <c r="O6" s="88"/>
      <c r="P6" s="89"/>
      <c r="Q6" s="74"/>
    </row>
    <row r="7" spans="1:17" ht="20.25">
      <c r="A7" s="90"/>
      <c r="B7" s="80"/>
      <c r="C7" s="91"/>
      <c r="D7" s="92" t="s">
        <v>319</v>
      </c>
      <c r="E7" s="83"/>
      <c r="F7" s="83"/>
      <c r="G7" s="81"/>
      <c r="H7" s="84" t="s">
        <v>320</v>
      </c>
      <c r="I7" s="85"/>
      <c r="J7" s="86"/>
      <c r="K7" s="87"/>
      <c r="L7" s="87"/>
      <c r="M7" s="87"/>
      <c r="N7" s="87"/>
      <c r="O7" s="88"/>
      <c r="P7" s="89"/>
      <c r="Q7" s="74"/>
    </row>
    <row r="8" spans="1:17" ht="15">
      <c r="A8" s="93"/>
      <c r="B8" s="80"/>
      <c r="C8" s="83"/>
      <c r="D8" s="83"/>
      <c r="E8" s="83"/>
      <c r="F8" s="83"/>
      <c r="G8" s="83"/>
      <c r="H8" s="84" t="s">
        <v>321</v>
      </c>
      <c r="I8" s="94"/>
      <c r="J8" s="86"/>
      <c r="K8" s="86"/>
      <c r="L8" s="86"/>
      <c r="M8" s="86"/>
      <c r="N8" s="86"/>
      <c r="O8" s="95"/>
      <c r="P8" s="89"/>
      <c r="Q8" s="74"/>
    </row>
    <row r="9" spans="1:17" ht="15.75">
      <c r="A9" s="93"/>
      <c r="B9" s="80"/>
      <c r="C9" s="83"/>
      <c r="D9" s="83"/>
      <c r="E9" s="83"/>
      <c r="F9" s="83"/>
      <c r="G9" s="83"/>
      <c r="H9" s="84" t="s">
        <v>322</v>
      </c>
      <c r="I9" s="85"/>
      <c r="J9" s="96"/>
      <c r="K9" s="97"/>
      <c r="L9" s="97"/>
      <c r="M9" s="98" t="s">
        <v>323</v>
      </c>
      <c r="N9" s="99"/>
      <c r="O9" s="95"/>
      <c r="P9" s="89"/>
      <c r="Q9" s="74"/>
    </row>
    <row r="10" spans="1:17" ht="15">
      <c r="A10" s="93"/>
      <c r="B10" s="80"/>
      <c r="C10" s="81"/>
      <c r="D10" s="100" t="s">
        <v>324</v>
      </c>
      <c r="E10" s="83"/>
      <c r="F10" s="83"/>
      <c r="G10" s="83"/>
      <c r="H10" s="100" t="s">
        <v>324</v>
      </c>
      <c r="I10" s="83"/>
      <c r="J10" s="83"/>
      <c r="K10" s="83"/>
      <c r="L10" s="83"/>
      <c r="M10" s="83"/>
      <c r="N10" s="83"/>
      <c r="O10" s="83"/>
      <c r="P10" s="101"/>
      <c r="Q10" s="74"/>
    </row>
    <row r="11" spans="1:17" ht="15.75">
      <c r="A11" s="93"/>
      <c r="B11" s="89"/>
      <c r="C11" s="102" t="s">
        <v>325</v>
      </c>
      <c r="D11" s="103" t="s">
        <v>84</v>
      </c>
      <c r="E11" s="104"/>
      <c r="F11" s="105"/>
      <c r="G11" s="106" t="s">
        <v>326</v>
      </c>
      <c r="H11" s="103" t="s">
        <v>302</v>
      </c>
      <c r="I11" s="107"/>
      <c r="J11" s="107"/>
      <c r="K11" s="107"/>
      <c r="L11" s="107"/>
      <c r="M11" s="107"/>
      <c r="N11" s="107"/>
      <c r="O11" s="108"/>
      <c r="P11" s="89"/>
      <c r="Q11" s="74"/>
    </row>
    <row r="12" spans="1:17" ht="15">
      <c r="A12" s="93"/>
      <c r="B12" s="89"/>
      <c r="C12" s="109" t="s">
        <v>327</v>
      </c>
      <c r="D12" s="110" t="s">
        <v>328</v>
      </c>
      <c r="E12" s="111" t="s">
        <v>329</v>
      </c>
      <c r="F12" s="112"/>
      <c r="G12" s="113" t="s">
        <v>330</v>
      </c>
      <c r="H12" s="110" t="s">
        <v>331</v>
      </c>
      <c r="I12" s="87" t="s">
        <v>332</v>
      </c>
      <c r="J12" s="87" t="s">
        <v>332</v>
      </c>
      <c r="K12" s="87" t="s">
        <v>332</v>
      </c>
      <c r="L12" s="87" t="s">
        <v>332</v>
      </c>
      <c r="M12" s="87" t="s">
        <v>332</v>
      </c>
      <c r="N12" s="87" t="s">
        <v>332</v>
      </c>
      <c r="O12" s="88" t="s">
        <v>332</v>
      </c>
      <c r="P12" s="89"/>
      <c r="Q12" s="74"/>
    </row>
    <row r="13" spans="1:17" ht="15">
      <c r="A13" s="114"/>
      <c r="B13" s="89"/>
      <c r="C13" s="115" t="s">
        <v>333</v>
      </c>
      <c r="D13" s="110" t="s">
        <v>334</v>
      </c>
      <c r="E13" s="111" t="s">
        <v>335</v>
      </c>
      <c r="F13" s="112"/>
      <c r="G13" s="116" t="s">
        <v>336</v>
      </c>
      <c r="H13" s="110" t="s">
        <v>337</v>
      </c>
      <c r="I13" s="87" t="s">
        <v>338</v>
      </c>
      <c r="J13" s="87" t="s">
        <v>338</v>
      </c>
      <c r="K13" s="87" t="s">
        <v>338</v>
      </c>
      <c r="L13" s="87" t="s">
        <v>338</v>
      </c>
      <c r="M13" s="87" t="s">
        <v>338</v>
      </c>
      <c r="N13" s="87" t="s">
        <v>338</v>
      </c>
      <c r="O13" s="88" t="s">
        <v>338</v>
      </c>
      <c r="P13" s="89"/>
      <c r="Q13" s="74"/>
    </row>
    <row r="14" spans="1:17" ht="15">
      <c r="A14" s="114"/>
      <c r="B14" s="80"/>
      <c r="C14" s="117" t="s">
        <v>339</v>
      </c>
      <c r="D14" s="118"/>
      <c r="E14" s="119"/>
      <c r="F14" s="120"/>
      <c r="G14" s="117" t="s">
        <v>339</v>
      </c>
      <c r="H14" s="121"/>
      <c r="I14" s="121"/>
      <c r="J14" s="121"/>
      <c r="K14" s="121"/>
      <c r="L14" s="121"/>
      <c r="M14" s="121"/>
      <c r="N14" s="121"/>
      <c r="O14" s="121"/>
      <c r="P14" s="101"/>
      <c r="Q14" s="74"/>
    </row>
    <row r="15" spans="1:17" ht="15">
      <c r="A15" s="114"/>
      <c r="B15" s="89"/>
      <c r="C15" s="109"/>
      <c r="D15" s="110" t="s">
        <v>328</v>
      </c>
      <c r="E15" s="122" t="s">
        <v>329</v>
      </c>
      <c r="F15" s="112"/>
      <c r="G15" s="113"/>
      <c r="H15" s="110" t="s">
        <v>331</v>
      </c>
      <c r="I15" s="87" t="s">
        <v>332</v>
      </c>
      <c r="J15" s="87" t="s">
        <v>332</v>
      </c>
      <c r="K15" s="87" t="s">
        <v>332</v>
      </c>
      <c r="L15" s="87" t="s">
        <v>332</v>
      </c>
      <c r="M15" s="87" t="s">
        <v>332</v>
      </c>
      <c r="N15" s="87" t="s">
        <v>332</v>
      </c>
      <c r="O15" s="88" t="s">
        <v>332</v>
      </c>
      <c r="P15" s="89"/>
      <c r="Q15" s="74"/>
    </row>
    <row r="16" spans="1:17" ht="15">
      <c r="A16" s="93"/>
      <c r="B16" s="89"/>
      <c r="C16" s="123"/>
      <c r="D16" s="110" t="s">
        <v>334</v>
      </c>
      <c r="E16" s="122" t="s">
        <v>335</v>
      </c>
      <c r="F16" s="112"/>
      <c r="G16" s="124"/>
      <c r="H16" s="110" t="s">
        <v>337</v>
      </c>
      <c r="I16" s="87" t="s">
        <v>338</v>
      </c>
      <c r="J16" s="87" t="s">
        <v>338</v>
      </c>
      <c r="K16" s="87" t="s">
        <v>338</v>
      </c>
      <c r="L16" s="87" t="s">
        <v>338</v>
      </c>
      <c r="M16" s="87" t="s">
        <v>338</v>
      </c>
      <c r="N16" s="87" t="s">
        <v>338</v>
      </c>
      <c r="O16" s="88" t="s">
        <v>338</v>
      </c>
      <c r="P16" s="89"/>
      <c r="Q16" s="74"/>
    </row>
    <row r="17" spans="1:17" ht="15.75">
      <c r="A17" s="114"/>
      <c r="B17" s="80"/>
      <c r="C17" s="83"/>
      <c r="D17" s="83"/>
      <c r="E17" s="83"/>
      <c r="F17" s="83"/>
      <c r="G17" s="125" t="s">
        <v>340</v>
      </c>
      <c r="H17" s="100"/>
      <c r="I17" s="100"/>
      <c r="J17" s="100"/>
      <c r="K17" s="83"/>
      <c r="L17" s="83"/>
      <c r="M17" s="83"/>
      <c r="N17" s="126"/>
      <c r="O17" s="81"/>
      <c r="P17" s="101"/>
      <c r="Q17" s="74"/>
    </row>
    <row r="18" spans="1:17" ht="15">
      <c r="A18" s="114"/>
      <c r="B18" s="80"/>
      <c r="C18" s="127" t="s">
        <v>341</v>
      </c>
      <c r="D18" s="83"/>
      <c r="E18" s="83"/>
      <c r="F18" s="83"/>
      <c r="G18" s="128" t="s">
        <v>342</v>
      </c>
      <c r="H18" s="128" t="s">
        <v>343</v>
      </c>
      <c r="I18" s="128" t="s">
        <v>344</v>
      </c>
      <c r="J18" s="128" t="s">
        <v>345</v>
      </c>
      <c r="K18" s="128" t="s">
        <v>346</v>
      </c>
      <c r="L18" s="129" t="s">
        <v>79</v>
      </c>
      <c r="M18" s="130"/>
      <c r="N18" s="131" t="s">
        <v>347</v>
      </c>
      <c r="O18" s="132" t="s">
        <v>348</v>
      </c>
      <c r="P18" s="89"/>
      <c r="Q18" s="74"/>
    </row>
    <row r="19" spans="1:17" ht="15">
      <c r="A19" s="93"/>
      <c r="B19" s="89"/>
      <c r="C19" s="133" t="s">
        <v>349</v>
      </c>
      <c r="D19" s="134" t="str">
        <f>IF(D12&gt;"",D12&amp;" - "&amp;H12,"")</f>
        <v>Shenran Wang - Veikka Flemming</v>
      </c>
      <c r="E19" s="135"/>
      <c r="F19" s="136"/>
      <c r="G19" s="137">
        <v>-5</v>
      </c>
      <c r="H19" s="137">
        <v>-4</v>
      </c>
      <c r="I19" s="137">
        <v>-3</v>
      </c>
      <c r="J19" s="137"/>
      <c r="K19" s="137"/>
      <c r="L19" s="138">
        <f>IF(ISBLANK(G19),"",COUNTIF(G19:K19,"&gt;=0"))</f>
        <v>0</v>
      </c>
      <c r="M19" s="139">
        <f>IF(ISBLANK(G19),"",(IF(LEFT(G19,1)="-",1,0)+IF(LEFT(H19,1)="-",1,0)+IF(LEFT(I19,1)="-",1,0)+IF(LEFT(J19,1)="-",1,0)+IF(LEFT(K19,1)="-",1,0)))</f>
        <v>3</v>
      </c>
      <c r="N19" s="140">
        <f aca="true" t="shared" si="0" ref="N19:O23">IF(L19=3,1,"")</f>
      </c>
      <c r="O19" s="141">
        <f t="shared" si="0"/>
        <v>1</v>
      </c>
      <c r="P19" s="89"/>
      <c r="Q19" s="74"/>
    </row>
    <row r="20" spans="1:17" ht="15">
      <c r="A20" s="93"/>
      <c r="B20" s="89"/>
      <c r="C20" s="133" t="s">
        <v>350</v>
      </c>
      <c r="D20" s="134" t="str">
        <f>IF(D13&gt;"",D13&amp;" - "&amp;H13,"")</f>
        <v>Evert Aittokallio - Alex Naumi</v>
      </c>
      <c r="E20" s="135"/>
      <c r="F20" s="136"/>
      <c r="G20" s="142">
        <v>-6</v>
      </c>
      <c r="H20" s="137">
        <v>-8</v>
      </c>
      <c r="I20" s="137">
        <v>-4</v>
      </c>
      <c r="J20" s="137"/>
      <c r="K20" s="137"/>
      <c r="L20" s="138">
        <f>IF(ISBLANK(G20),"",COUNTIF(G20:K20,"&gt;=0"))</f>
        <v>0</v>
      </c>
      <c r="M20" s="139">
        <f>IF(ISBLANK(G20),"",(IF(LEFT(G20,1)="-",1,0)+IF(LEFT(H20,1)="-",1,0)+IF(LEFT(I20,1)="-",1,0)+IF(LEFT(J20,1)="-",1,0)+IF(LEFT(K20,1)="-",1,0)))</f>
        <v>3</v>
      </c>
      <c r="N20" s="140">
        <f t="shared" si="0"/>
      </c>
      <c r="O20" s="141">
        <f t="shared" si="0"/>
        <v>1</v>
      </c>
      <c r="P20" s="89"/>
      <c r="Q20" s="74"/>
    </row>
    <row r="21" spans="1:17" ht="15">
      <c r="A21" s="114"/>
      <c r="B21" s="89"/>
      <c r="C21" s="143" t="s">
        <v>351</v>
      </c>
      <c r="D21" s="144" t="str">
        <f>IF(D15&gt;"",D15&amp;" / "&amp;D16,"")</f>
        <v>Shenran Wang / Evert Aittokallio</v>
      </c>
      <c r="E21" s="145" t="str">
        <f>IF(H15&gt;"",H15&amp;" / "&amp;H16,"")</f>
        <v>Veikka Flemming / Alex Naumi</v>
      </c>
      <c r="F21" s="146"/>
      <c r="G21" s="147">
        <v>-6</v>
      </c>
      <c r="H21" s="148">
        <v>-4</v>
      </c>
      <c r="I21" s="149">
        <v>-1</v>
      </c>
      <c r="J21" s="149"/>
      <c r="K21" s="149"/>
      <c r="L21" s="138">
        <f>IF(ISBLANK(G21),"",COUNTIF(G21:K21,"&gt;=0"))</f>
        <v>0</v>
      </c>
      <c r="M21" s="139">
        <f>IF(ISBLANK(G21),"",(IF(LEFT(G21,1)="-",1,0)+IF(LEFT(H21,1)="-",1,0)+IF(LEFT(I21,1)="-",1,0)+IF(LEFT(J21,1)="-",1,0)+IF(LEFT(K21,1)="-",1,0)))</f>
        <v>3</v>
      </c>
      <c r="N21" s="140">
        <f t="shared" si="0"/>
      </c>
      <c r="O21" s="141">
        <f t="shared" si="0"/>
        <v>1</v>
      </c>
      <c r="P21" s="89"/>
      <c r="Q21" s="74"/>
    </row>
    <row r="22" spans="1:17" ht="15">
      <c r="A22" s="114"/>
      <c r="B22" s="89"/>
      <c r="C22" s="133" t="s">
        <v>352</v>
      </c>
      <c r="D22" s="134" t="str">
        <f>IF(+D12&gt;"",D12&amp;" - "&amp;H13,"")</f>
        <v>Shenran Wang - Alex Naumi</v>
      </c>
      <c r="E22" s="135"/>
      <c r="F22" s="136"/>
      <c r="G22" s="150"/>
      <c r="H22" s="137"/>
      <c r="I22" s="137"/>
      <c r="J22" s="137"/>
      <c r="K22" s="151"/>
      <c r="L22" s="138">
        <f>IF(ISBLANK(G22),"",COUNTIF(G22:K22,"&gt;=0"))</f>
      </c>
      <c r="M22" s="139">
        <f>IF(ISBLANK(G22),"",(IF(LEFT(G22,1)="-",1,0)+IF(LEFT(H22,1)="-",1,0)+IF(LEFT(I22,1)="-",1,0)+IF(LEFT(J22,1)="-",1,0)+IF(LEFT(K22,1)="-",1,0)))</f>
      </c>
      <c r="N22" s="140">
        <f t="shared" si="0"/>
      </c>
      <c r="O22" s="141">
        <f t="shared" si="0"/>
      </c>
      <c r="P22" s="89"/>
      <c r="Q22" s="74"/>
    </row>
    <row r="23" spans="1:17" ht="15.75" thickBot="1">
      <c r="A23" s="114"/>
      <c r="B23" s="89"/>
      <c r="C23" s="133" t="s">
        <v>353</v>
      </c>
      <c r="D23" s="134" t="str">
        <f>IF(+D13&gt;"",D13&amp;" - "&amp;H12,"")</f>
        <v>Evert Aittokallio - Veikka Flemming</v>
      </c>
      <c r="E23" s="135"/>
      <c r="F23" s="136"/>
      <c r="G23" s="151"/>
      <c r="H23" s="137"/>
      <c r="I23" s="151"/>
      <c r="J23" s="137"/>
      <c r="K23" s="137"/>
      <c r="L23" s="138">
        <f>IF(ISBLANK(G23),"",COUNTIF(G23:K23,"&gt;=0"))</f>
      </c>
      <c r="M23" s="152">
        <f>IF(ISBLANK(G23),"",(IF(LEFT(G23,1)="-",1,0)+IF(LEFT(H23,1)="-",1,0)+IF(LEFT(I23,1)="-",1,0)+IF(LEFT(J23,1)="-",1,0)+IF(LEFT(K23,1)="-",1,0)))</f>
      </c>
      <c r="N23" s="140">
        <f t="shared" si="0"/>
      </c>
      <c r="O23" s="141">
        <f t="shared" si="0"/>
      </c>
      <c r="P23" s="89"/>
      <c r="Q23" s="74"/>
    </row>
    <row r="24" spans="1:17" ht="16.5" thickBot="1">
      <c r="A24" s="114"/>
      <c r="B24" s="80"/>
      <c r="C24" s="83"/>
      <c r="D24" s="83"/>
      <c r="E24" s="83"/>
      <c r="F24" s="83"/>
      <c r="G24" s="83"/>
      <c r="H24" s="83"/>
      <c r="I24" s="83"/>
      <c r="J24" s="153" t="s">
        <v>305</v>
      </c>
      <c r="K24" s="154"/>
      <c r="L24" s="155">
        <f>IF(ISBLANK(E19),"",SUM(L19:L23))</f>
      </c>
      <c r="M24" s="156">
        <f>IF(ISBLANK(F19),"",SUM(M19:M23))</f>
      </c>
      <c r="N24" s="157">
        <f>IF(ISBLANK(G19),"",SUM(N19:N23))</f>
        <v>0</v>
      </c>
      <c r="O24" s="158">
        <f>IF(ISBLANK(G19),"",SUM(O19:O23))</f>
        <v>3</v>
      </c>
      <c r="P24" s="89"/>
      <c r="Q24" s="74"/>
    </row>
    <row r="25" spans="1:17" ht="15">
      <c r="A25" s="114"/>
      <c r="B25" s="80"/>
      <c r="C25" s="82" t="s">
        <v>354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101"/>
      <c r="Q25" s="74"/>
    </row>
    <row r="26" spans="1:17" ht="15">
      <c r="A26" s="93"/>
      <c r="B26" s="80"/>
      <c r="C26" s="159" t="s">
        <v>355</v>
      </c>
      <c r="D26" s="159"/>
      <c r="E26" s="159" t="s">
        <v>356</v>
      </c>
      <c r="F26" s="160"/>
      <c r="G26" s="159"/>
      <c r="H26" s="159" t="s">
        <v>112</v>
      </c>
      <c r="I26" s="160"/>
      <c r="J26" s="159"/>
      <c r="K26" s="161" t="s">
        <v>357</v>
      </c>
      <c r="L26" s="81"/>
      <c r="M26" s="83"/>
      <c r="N26" s="83"/>
      <c r="O26" s="83"/>
      <c r="P26" s="101"/>
      <c r="Q26" s="74"/>
    </row>
    <row r="27" spans="1:17" ht="18.75" thickBot="1">
      <c r="A27" s="93"/>
      <c r="B27" s="80"/>
      <c r="C27" s="83"/>
      <c r="D27" s="83"/>
      <c r="E27" s="83"/>
      <c r="F27" s="83"/>
      <c r="G27" s="83"/>
      <c r="H27" s="83"/>
      <c r="I27" s="83"/>
      <c r="J27" s="83"/>
      <c r="K27" s="162" t="str">
        <f>IF(N24=3,D11,IF(O24=3,H11,""))</f>
        <v>KoKa 1</v>
      </c>
      <c r="L27" s="163"/>
      <c r="M27" s="163"/>
      <c r="N27" s="163"/>
      <c r="O27" s="164"/>
      <c r="P27" s="89"/>
      <c r="Q27" s="74"/>
    </row>
    <row r="28" spans="1:17" ht="18">
      <c r="A28" s="93"/>
      <c r="B28" s="165"/>
      <c r="C28" s="166"/>
      <c r="D28" s="166"/>
      <c r="E28" s="166"/>
      <c r="F28" s="166"/>
      <c r="G28" s="166"/>
      <c r="H28" s="166"/>
      <c r="I28" s="166"/>
      <c r="J28" s="166"/>
      <c r="K28" s="167"/>
      <c r="L28" s="167"/>
      <c r="M28" s="167"/>
      <c r="N28" s="167"/>
      <c r="O28" s="167"/>
      <c r="P28" s="168"/>
      <c r="Q28" s="74"/>
    </row>
    <row r="29" spans="1:17" ht="15">
      <c r="A29" s="9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ht="15.75" thickBot="1">
      <c r="A30" s="93"/>
      <c r="B30" s="74"/>
      <c r="C30" s="74"/>
      <c r="D30" s="169" t="s">
        <v>358</v>
      </c>
      <c r="E30" s="169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5" ht="18">
      <c r="A31" s="170"/>
      <c r="B31" s="171"/>
      <c r="C31" s="171"/>
      <c r="D31" s="171"/>
      <c r="E31" s="171"/>
      <c r="F31" s="171"/>
      <c r="G31" s="171"/>
      <c r="H31" s="171"/>
      <c r="I31" s="171"/>
      <c r="J31" s="172"/>
      <c r="K31" s="172"/>
      <c r="L31" s="172"/>
      <c r="M31" s="172"/>
      <c r="N31" s="172"/>
      <c r="O31" s="173"/>
    </row>
    <row r="32" ht="12.75">
      <c r="B32" s="174" t="s">
        <v>359</v>
      </c>
    </row>
    <row r="35" spans="2:16" ht="15.75">
      <c r="B35" s="75"/>
      <c r="C35" s="76"/>
      <c r="D35" s="77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9"/>
    </row>
    <row r="36" spans="2:16" ht="15.75">
      <c r="B36" s="80"/>
      <c r="C36" s="81"/>
      <c r="D36" s="82" t="s">
        <v>317</v>
      </c>
      <c r="E36" s="83"/>
      <c r="F36" s="83"/>
      <c r="G36" s="81"/>
      <c r="H36" s="84" t="s">
        <v>318</v>
      </c>
      <c r="I36" s="85"/>
      <c r="J36" s="86"/>
      <c r="K36" s="87"/>
      <c r="L36" s="87"/>
      <c r="M36" s="87"/>
      <c r="N36" s="87"/>
      <c r="O36" s="88"/>
      <c r="P36" s="89"/>
    </row>
    <row r="37" spans="2:16" ht="20.25">
      <c r="B37" s="80"/>
      <c r="C37" s="91"/>
      <c r="D37" s="92" t="s">
        <v>319</v>
      </c>
      <c r="E37" s="83"/>
      <c r="F37" s="83"/>
      <c r="G37" s="81"/>
      <c r="H37" s="84" t="s">
        <v>320</v>
      </c>
      <c r="I37" s="85"/>
      <c r="J37" s="86"/>
      <c r="K37" s="87"/>
      <c r="L37" s="87"/>
      <c r="M37" s="87"/>
      <c r="N37" s="87"/>
      <c r="O37" s="88"/>
      <c r="P37" s="89"/>
    </row>
    <row r="38" spans="2:16" ht="15">
      <c r="B38" s="80"/>
      <c r="C38" s="83"/>
      <c r="D38" s="83"/>
      <c r="E38" s="83"/>
      <c r="F38" s="83"/>
      <c r="G38" s="83"/>
      <c r="H38" s="84" t="s">
        <v>321</v>
      </c>
      <c r="I38" s="94"/>
      <c r="J38" s="86"/>
      <c r="K38" s="86"/>
      <c r="L38" s="86"/>
      <c r="M38" s="86"/>
      <c r="N38" s="86"/>
      <c r="O38" s="95"/>
      <c r="P38" s="89"/>
    </row>
    <row r="39" spans="2:16" ht="15.75">
      <c r="B39" s="80"/>
      <c r="C39" s="83"/>
      <c r="D39" s="83"/>
      <c r="E39" s="83"/>
      <c r="F39" s="83"/>
      <c r="G39" s="83"/>
      <c r="H39" s="84" t="s">
        <v>322</v>
      </c>
      <c r="I39" s="85"/>
      <c r="J39" s="96"/>
      <c r="K39" s="97"/>
      <c r="L39" s="97"/>
      <c r="M39" s="98" t="s">
        <v>323</v>
      </c>
      <c r="N39" s="99"/>
      <c r="O39" s="95"/>
      <c r="P39" s="89"/>
    </row>
    <row r="40" spans="2:16" ht="15">
      <c r="B40" s="80"/>
      <c r="C40" s="81"/>
      <c r="D40" s="100" t="s">
        <v>324</v>
      </c>
      <c r="E40" s="83"/>
      <c r="F40" s="83"/>
      <c r="G40" s="83"/>
      <c r="H40" s="100" t="s">
        <v>324</v>
      </c>
      <c r="I40" s="83"/>
      <c r="J40" s="83"/>
      <c r="K40" s="83"/>
      <c r="L40" s="83"/>
      <c r="M40" s="83"/>
      <c r="N40" s="83"/>
      <c r="O40" s="83"/>
      <c r="P40" s="101"/>
    </row>
    <row r="41" spans="2:16" ht="15.75">
      <c r="B41" s="89"/>
      <c r="C41" s="102" t="s">
        <v>325</v>
      </c>
      <c r="D41" s="103" t="s">
        <v>84</v>
      </c>
      <c r="E41" s="104"/>
      <c r="F41" s="105"/>
      <c r="G41" s="106" t="s">
        <v>326</v>
      </c>
      <c r="H41" s="103" t="s">
        <v>185</v>
      </c>
      <c r="I41" s="107"/>
      <c r="J41" s="107"/>
      <c r="K41" s="107"/>
      <c r="L41" s="107"/>
      <c r="M41" s="107"/>
      <c r="N41" s="107"/>
      <c r="O41" s="108"/>
      <c r="P41" s="89"/>
    </row>
    <row r="42" spans="2:16" ht="15">
      <c r="B42" s="89"/>
      <c r="C42" s="109" t="s">
        <v>327</v>
      </c>
      <c r="D42" s="110" t="s">
        <v>334</v>
      </c>
      <c r="E42" s="111" t="s">
        <v>329</v>
      </c>
      <c r="F42" s="112"/>
      <c r="G42" s="113" t="s">
        <v>330</v>
      </c>
      <c r="H42" s="110" t="s">
        <v>360</v>
      </c>
      <c r="I42" s="87" t="s">
        <v>332</v>
      </c>
      <c r="J42" s="87" t="s">
        <v>332</v>
      </c>
      <c r="K42" s="87" t="s">
        <v>332</v>
      </c>
      <c r="L42" s="87" t="s">
        <v>332</v>
      </c>
      <c r="M42" s="87" t="s">
        <v>332</v>
      </c>
      <c r="N42" s="87" t="s">
        <v>332</v>
      </c>
      <c r="O42" s="88" t="s">
        <v>332</v>
      </c>
      <c r="P42" s="89"/>
    </row>
    <row r="43" spans="2:16" ht="15">
      <c r="B43" s="89"/>
      <c r="C43" s="115" t="s">
        <v>333</v>
      </c>
      <c r="D43" s="110" t="s">
        <v>328</v>
      </c>
      <c r="E43" s="111" t="s">
        <v>335</v>
      </c>
      <c r="F43" s="112"/>
      <c r="G43" s="116" t="s">
        <v>336</v>
      </c>
      <c r="H43" s="110" t="s">
        <v>361</v>
      </c>
      <c r="I43" s="87" t="s">
        <v>338</v>
      </c>
      <c r="J43" s="87" t="s">
        <v>338</v>
      </c>
      <c r="K43" s="87" t="s">
        <v>338</v>
      </c>
      <c r="L43" s="87" t="s">
        <v>338</v>
      </c>
      <c r="M43" s="87" t="s">
        <v>338</v>
      </c>
      <c r="N43" s="87" t="s">
        <v>338</v>
      </c>
      <c r="O43" s="88" t="s">
        <v>338</v>
      </c>
      <c r="P43" s="89"/>
    </row>
    <row r="44" spans="2:16" ht="15">
      <c r="B44" s="80"/>
      <c r="C44" s="117" t="s">
        <v>339</v>
      </c>
      <c r="D44" s="118"/>
      <c r="E44" s="119"/>
      <c r="F44" s="120"/>
      <c r="G44" s="117" t="s">
        <v>339</v>
      </c>
      <c r="H44" s="121"/>
      <c r="I44" s="121"/>
      <c r="J44" s="121"/>
      <c r="K44" s="121"/>
      <c r="L44" s="121"/>
      <c r="M44" s="121"/>
      <c r="N44" s="121"/>
      <c r="O44" s="121"/>
      <c r="P44" s="101"/>
    </row>
    <row r="45" spans="2:16" ht="15">
      <c r="B45" s="89"/>
      <c r="C45" s="109"/>
      <c r="D45" s="110" t="s">
        <v>334</v>
      </c>
      <c r="E45" s="122" t="s">
        <v>329</v>
      </c>
      <c r="F45" s="112"/>
      <c r="G45" s="113"/>
      <c r="H45" s="110" t="s">
        <v>360</v>
      </c>
      <c r="I45" s="87" t="s">
        <v>332</v>
      </c>
      <c r="J45" s="87" t="s">
        <v>332</v>
      </c>
      <c r="K45" s="87" t="s">
        <v>332</v>
      </c>
      <c r="L45" s="87" t="s">
        <v>332</v>
      </c>
      <c r="M45" s="87" t="s">
        <v>332</v>
      </c>
      <c r="N45" s="87" t="s">
        <v>332</v>
      </c>
      <c r="O45" s="88" t="s">
        <v>332</v>
      </c>
      <c r="P45" s="89"/>
    </row>
    <row r="46" spans="2:16" ht="15">
      <c r="B46" s="89"/>
      <c r="C46" s="123"/>
      <c r="D46" s="110" t="s">
        <v>328</v>
      </c>
      <c r="E46" s="122" t="s">
        <v>335</v>
      </c>
      <c r="F46" s="112"/>
      <c r="G46" s="124"/>
      <c r="H46" s="110" t="s">
        <v>361</v>
      </c>
      <c r="I46" s="87" t="s">
        <v>338</v>
      </c>
      <c r="J46" s="87" t="s">
        <v>338</v>
      </c>
      <c r="K46" s="87" t="s">
        <v>338</v>
      </c>
      <c r="L46" s="87" t="s">
        <v>338</v>
      </c>
      <c r="M46" s="87" t="s">
        <v>338</v>
      </c>
      <c r="N46" s="87" t="s">
        <v>338</v>
      </c>
      <c r="O46" s="88" t="s">
        <v>338</v>
      </c>
      <c r="P46" s="89"/>
    </row>
    <row r="47" spans="2:16" ht="15.75">
      <c r="B47" s="80"/>
      <c r="C47" s="83"/>
      <c r="D47" s="83"/>
      <c r="E47" s="83"/>
      <c r="F47" s="83"/>
      <c r="G47" s="125" t="s">
        <v>340</v>
      </c>
      <c r="H47" s="100"/>
      <c r="I47" s="100"/>
      <c r="J47" s="100"/>
      <c r="K47" s="83"/>
      <c r="L47" s="83"/>
      <c r="M47" s="83"/>
      <c r="N47" s="126"/>
      <c r="O47" s="81"/>
      <c r="P47" s="101"/>
    </row>
    <row r="48" spans="2:16" ht="15">
      <c r="B48" s="80"/>
      <c r="C48" s="127" t="s">
        <v>341</v>
      </c>
      <c r="D48" s="83"/>
      <c r="E48" s="83"/>
      <c r="F48" s="83"/>
      <c r="G48" s="128" t="s">
        <v>342</v>
      </c>
      <c r="H48" s="128" t="s">
        <v>343</v>
      </c>
      <c r="I48" s="128" t="s">
        <v>344</v>
      </c>
      <c r="J48" s="128" t="s">
        <v>345</v>
      </c>
      <c r="K48" s="128" t="s">
        <v>346</v>
      </c>
      <c r="L48" s="129" t="s">
        <v>79</v>
      </c>
      <c r="M48" s="130"/>
      <c r="N48" s="131" t="s">
        <v>347</v>
      </c>
      <c r="O48" s="132" t="s">
        <v>348</v>
      </c>
      <c r="P48" s="89"/>
    </row>
    <row r="49" spans="2:16" ht="15">
      <c r="B49" s="89"/>
      <c r="C49" s="133" t="s">
        <v>349</v>
      </c>
      <c r="D49" s="134" t="str">
        <f>IF(D42&gt;"",D42&amp;" - "&amp;H42,"")</f>
        <v>Evert Aittokallio - Taneli Rautalin</v>
      </c>
      <c r="E49" s="135"/>
      <c r="F49" s="136"/>
      <c r="G49" s="137">
        <v>-7</v>
      </c>
      <c r="H49" s="137">
        <v>-6</v>
      </c>
      <c r="I49" s="137">
        <v>13</v>
      </c>
      <c r="J49" s="137">
        <v>5</v>
      </c>
      <c r="K49" s="137">
        <v>8</v>
      </c>
      <c r="L49" s="138">
        <f>IF(ISBLANK(G49),"",COUNTIF(G49:K49,"&gt;=0"))</f>
        <v>3</v>
      </c>
      <c r="M49" s="139">
        <f>IF(ISBLANK(G49),"",(IF(LEFT(G49,1)="-",1,0)+IF(LEFT(H49,1)="-",1,0)+IF(LEFT(I49,1)="-",1,0)+IF(LEFT(J49,1)="-",1,0)+IF(LEFT(K49,1)="-",1,0)))</f>
        <v>2</v>
      </c>
      <c r="N49" s="140">
        <f aca="true" t="shared" si="1" ref="N49:O53">IF(L49=3,1,"")</f>
        <v>1</v>
      </c>
      <c r="O49" s="141">
        <f t="shared" si="1"/>
      </c>
      <c r="P49" s="89"/>
    </row>
    <row r="50" spans="2:16" ht="15">
      <c r="B50" s="89"/>
      <c r="C50" s="133" t="s">
        <v>350</v>
      </c>
      <c r="D50" s="134" t="str">
        <f>IF(D43&gt;"",D43&amp;" - "&amp;H43,"")</f>
        <v>Shenran Wang - Aleksi Tiljander</v>
      </c>
      <c r="E50" s="135"/>
      <c r="F50" s="136"/>
      <c r="G50" s="142">
        <v>5</v>
      </c>
      <c r="H50" s="137">
        <v>8</v>
      </c>
      <c r="I50" s="137">
        <v>2</v>
      </c>
      <c r="J50" s="137"/>
      <c r="K50" s="137"/>
      <c r="L50" s="138">
        <f>IF(ISBLANK(G50),"",COUNTIF(G50:K50,"&gt;=0"))</f>
        <v>3</v>
      </c>
      <c r="M50" s="139">
        <f>IF(ISBLANK(G50),"",(IF(LEFT(G50,1)="-",1,0)+IF(LEFT(H50,1)="-",1,0)+IF(LEFT(I50,1)="-",1,0)+IF(LEFT(J50,1)="-",1,0)+IF(LEFT(K50,1)="-",1,0)))</f>
        <v>0</v>
      </c>
      <c r="N50" s="140">
        <f t="shared" si="1"/>
        <v>1</v>
      </c>
      <c r="O50" s="141">
        <f t="shared" si="1"/>
      </c>
      <c r="P50" s="89"/>
    </row>
    <row r="51" spans="2:16" ht="15">
      <c r="B51" s="89"/>
      <c r="C51" s="143" t="s">
        <v>351</v>
      </c>
      <c r="D51" s="144" t="str">
        <f>IF(D45&gt;"",D45&amp;" / "&amp;D46,"")</f>
        <v>Evert Aittokallio / Shenran Wang</v>
      </c>
      <c r="E51" s="145" t="str">
        <f>IF(H45&gt;"",H45&amp;" / "&amp;H46,"")</f>
        <v>Taneli Rautalin / Aleksi Tiljander</v>
      </c>
      <c r="F51" s="146"/>
      <c r="G51" s="147">
        <v>13</v>
      </c>
      <c r="H51" s="148">
        <v>6</v>
      </c>
      <c r="I51" s="149">
        <v>10</v>
      </c>
      <c r="J51" s="149"/>
      <c r="K51" s="149"/>
      <c r="L51" s="138">
        <f>IF(ISBLANK(G51),"",COUNTIF(G51:K51,"&gt;=0"))</f>
        <v>3</v>
      </c>
      <c r="M51" s="139">
        <f>IF(ISBLANK(G51),"",(IF(LEFT(G51,1)="-",1,0)+IF(LEFT(H51,1)="-",1,0)+IF(LEFT(I51,1)="-",1,0)+IF(LEFT(J51,1)="-",1,0)+IF(LEFT(K51,1)="-",1,0)))</f>
        <v>0</v>
      </c>
      <c r="N51" s="140">
        <f t="shared" si="1"/>
        <v>1</v>
      </c>
      <c r="O51" s="141">
        <f t="shared" si="1"/>
      </c>
      <c r="P51" s="89"/>
    </row>
    <row r="52" spans="2:16" ht="15">
      <c r="B52" s="89"/>
      <c r="C52" s="133" t="s">
        <v>352</v>
      </c>
      <c r="D52" s="134" t="str">
        <f>IF(+D42&gt;"",D42&amp;" - "&amp;H43,"")</f>
        <v>Evert Aittokallio - Aleksi Tiljander</v>
      </c>
      <c r="E52" s="135"/>
      <c r="F52" s="136"/>
      <c r="G52" s="150"/>
      <c r="H52" s="137"/>
      <c r="I52" s="137"/>
      <c r="J52" s="137"/>
      <c r="K52" s="151"/>
      <c r="L52" s="138">
        <f>IF(ISBLANK(G52),"",COUNTIF(G52:K52,"&gt;=0"))</f>
      </c>
      <c r="M52" s="139">
        <f>IF(ISBLANK(G52),"",(IF(LEFT(G52,1)="-",1,0)+IF(LEFT(H52,1)="-",1,0)+IF(LEFT(I52,1)="-",1,0)+IF(LEFT(J52,1)="-",1,0)+IF(LEFT(K52,1)="-",1,0)))</f>
      </c>
      <c r="N52" s="140">
        <f t="shared" si="1"/>
      </c>
      <c r="O52" s="141">
        <f t="shared" si="1"/>
      </c>
      <c r="P52" s="89"/>
    </row>
    <row r="53" spans="2:16" ht="15.75" thickBot="1">
      <c r="B53" s="89"/>
      <c r="C53" s="133" t="s">
        <v>353</v>
      </c>
      <c r="D53" s="134" t="str">
        <f>IF(+D43&gt;"",D43&amp;" - "&amp;H42,"")</f>
        <v>Shenran Wang - Taneli Rautalin</v>
      </c>
      <c r="E53" s="135"/>
      <c r="F53" s="136"/>
      <c r="G53" s="151"/>
      <c r="H53" s="137"/>
      <c r="I53" s="151"/>
      <c r="J53" s="137"/>
      <c r="K53" s="137"/>
      <c r="L53" s="138">
        <f>IF(ISBLANK(G53),"",COUNTIF(G53:K53,"&gt;=0"))</f>
      </c>
      <c r="M53" s="152">
        <f>IF(ISBLANK(G53),"",(IF(LEFT(G53,1)="-",1,0)+IF(LEFT(H53,1)="-",1,0)+IF(LEFT(I53,1)="-",1,0)+IF(LEFT(J53,1)="-",1,0)+IF(LEFT(K53,1)="-",1,0)))</f>
      </c>
      <c r="N53" s="140">
        <f t="shared" si="1"/>
      </c>
      <c r="O53" s="141">
        <f t="shared" si="1"/>
      </c>
      <c r="P53" s="89"/>
    </row>
    <row r="54" spans="2:16" ht="16.5" thickBot="1">
      <c r="B54" s="80"/>
      <c r="C54" s="83"/>
      <c r="D54" s="83"/>
      <c r="E54" s="83"/>
      <c r="F54" s="83"/>
      <c r="G54" s="83"/>
      <c r="H54" s="83"/>
      <c r="I54" s="83"/>
      <c r="J54" s="153" t="s">
        <v>305</v>
      </c>
      <c r="K54" s="154"/>
      <c r="L54" s="155">
        <f>IF(ISBLANK(E49),"",SUM(L49:L53))</f>
      </c>
      <c r="M54" s="156">
        <f>IF(ISBLANK(F49),"",SUM(M49:M53))</f>
      </c>
      <c r="N54" s="157">
        <f>IF(ISBLANK(G49),"",SUM(N49:N53))</f>
        <v>3</v>
      </c>
      <c r="O54" s="158">
        <f>IF(ISBLANK(G49),"",SUM(O49:O53))</f>
        <v>0</v>
      </c>
      <c r="P54" s="89"/>
    </row>
    <row r="55" spans="2:16" ht="15">
      <c r="B55" s="80"/>
      <c r="C55" s="82" t="s">
        <v>354</v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101"/>
    </row>
    <row r="56" spans="2:16" ht="15">
      <c r="B56" s="80"/>
      <c r="C56" s="159" t="s">
        <v>355</v>
      </c>
      <c r="D56" s="159"/>
      <c r="E56" s="159" t="s">
        <v>356</v>
      </c>
      <c r="F56" s="160"/>
      <c r="G56" s="159"/>
      <c r="H56" s="159" t="s">
        <v>112</v>
      </c>
      <c r="I56" s="160"/>
      <c r="J56" s="159"/>
      <c r="K56" s="161" t="s">
        <v>357</v>
      </c>
      <c r="L56" s="81"/>
      <c r="M56" s="83"/>
      <c r="N56" s="83"/>
      <c r="O56" s="83"/>
      <c r="P56" s="101"/>
    </row>
    <row r="57" spans="2:16" ht="18.75" thickBot="1">
      <c r="B57" s="80"/>
      <c r="C57" s="83"/>
      <c r="D57" s="83"/>
      <c r="E57" s="83"/>
      <c r="F57" s="83"/>
      <c r="G57" s="83"/>
      <c r="H57" s="83"/>
      <c r="I57" s="83"/>
      <c r="J57" s="83"/>
      <c r="K57" s="162" t="str">
        <f>IF(N54=3,D41,IF(O54=3,H41,""))</f>
        <v>TuKa</v>
      </c>
      <c r="L57" s="163"/>
      <c r="M57" s="163"/>
      <c r="N57" s="163"/>
      <c r="O57" s="164"/>
      <c r="P57" s="89"/>
    </row>
    <row r="58" spans="2:16" ht="18">
      <c r="B58" s="165"/>
      <c r="C58" s="166"/>
      <c r="D58" s="166"/>
      <c r="E58" s="166"/>
      <c r="F58" s="166"/>
      <c r="G58" s="166"/>
      <c r="H58" s="166"/>
      <c r="I58" s="166"/>
      <c r="J58" s="166"/>
      <c r="K58" s="167"/>
      <c r="L58" s="167"/>
      <c r="M58" s="167"/>
      <c r="N58" s="167"/>
      <c r="O58" s="167"/>
      <c r="P58" s="168"/>
    </row>
    <row r="60" spans="4:6" ht="12.75">
      <c r="D60" s="38" t="s">
        <v>358</v>
      </c>
      <c r="E60" s="38"/>
      <c r="F60" s="38"/>
    </row>
    <row r="62" spans="2:16" ht="15.75">
      <c r="B62" s="75"/>
      <c r="C62" s="76"/>
      <c r="D62" s="77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9"/>
    </row>
    <row r="63" spans="2:16" ht="15.75">
      <c r="B63" s="80"/>
      <c r="C63" s="81"/>
      <c r="D63" s="82" t="s">
        <v>317</v>
      </c>
      <c r="E63" s="83"/>
      <c r="F63" s="83"/>
      <c r="G63" s="81"/>
      <c r="H63" s="84" t="s">
        <v>318</v>
      </c>
      <c r="I63" s="85"/>
      <c r="J63" s="86"/>
      <c r="K63" s="87"/>
      <c r="L63" s="87"/>
      <c r="M63" s="87"/>
      <c r="N63" s="87"/>
      <c r="O63" s="88"/>
      <c r="P63" s="89"/>
    </row>
    <row r="64" spans="2:16" ht="20.25">
      <c r="B64" s="80"/>
      <c r="C64" s="91"/>
      <c r="D64" s="92" t="s">
        <v>319</v>
      </c>
      <c r="E64" s="83"/>
      <c r="F64" s="83"/>
      <c r="G64" s="81"/>
      <c r="H64" s="84" t="s">
        <v>320</v>
      </c>
      <c r="I64" s="85"/>
      <c r="J64" s="86"/>
      <c r="K64" s="87"/>
      <c r="L64" s="87"/>
      <c r="M64" s="87"/>
      <c r="N64" s="87"/>
      <c r="O64" s="88"/>
      <c r="P64" s="89"/>
    </row>
    <row r="65" spans="2:16" ht="15">
      <c r="B65" s="80"/>
      <c r="C65" s="83"/>
      <c r="D65" s="83"/>
      <c r="E65" s="83"/>
      <c r="F65" s="83"/>
      <c r="G65" s="83"/>
      <c r="H65" s="84" t="s">
        <v>321</v>
      </c>
      <c r="I65" s="94"/>
      <c r="J65" s="86"/>
      <c r="K65" s="86"/>
      <c r="L65" s="86"/>
      <c r="M65" s="86"/>
      <c r="N65" s="86"/>
      <c r="O65" s="95"/>
      <c r="P65" s="89"/>
    </row>
    <row r="66" spans="2:16" ht="15.75">
      <c r="B66" s="80"/>
      <c r="C66" s="83"/>
      <c r="D66" s="83"/>
      <c r="E66" s="83"/>
      <c r="F66" s="83"/>
      <c r="G66" s="83"/>
      <c r="H66" s="84" t="s">
        <v>322</v>
      </c>
      <c r="I66" s="85"/>
      <c r="J66" s="96"/>
      <c r="K66" s="97"/>
      <c r="L66" s="97"/>
      <c r="M66" s="98" t="s">
        <v>323</v>
      </c>
      <c r="N66" s="99"/>
      <c r="O66" s="95"/>
      <c r="P66" s="89"/>
    </row>
    <row r="67" spans="2:16" ht="15">
      <c r="B67" s="80"/>
      <c r="C67" s="81"/>
      <c r="D67" s="100" t="s">
        <v>324</v>
      </c>
      <c r="E67" s="83"/>
      <c r="F67" s="83"/>
      <c r="G67" s="83"/>
      <c r="H67" s="100" t="s">
        <v>324</v>
      </c>
      <c r="I67" s="83"/>
      <c r="J67" s="83"/>
      <c r="K67" s="83"/>
      <c r="L67" s="83"/>
      <c r="M67" s="83"/>
      <c r="N67" s="83"/>
      <c r="O67" s="83"/>
      <c r="P67" s="101"/>
    </row>
    <row r="68" spans="2:16" ht="15.75">
      <c r="B68" s="89"/>
      <c r="C68" s="102" t="s">
        <v>325</v>
      </c>
      <c r="D68" s="103" t="s">
        <v>81</v>
      </c>
      <c r="E68" s="104"/>
      <c r="F68" s="105"/>
      <c r="G68" s="106" t="s">
        <v>326</v>
      </c>
      <c r="H68" s="103" t="s">
        <v>85</v>
      </c>
      <c r="I68" s="107"/>
      <c r="J68" s="107"/>
      <c r="K68" s="107"/>
      <c r="L68" s="107"/>
      <c r="M68" s="107"/>
      <c r="N68" s="107"/>
      <c r="O68" s="108"/>
      <c r="P68" s="89"/>
    </row>
    <row r="69" spans="2:16" ht="15">
      <c r="B69" s="89"/>
      <c r="C69" s="109" t="s">
        <v>327</v>
      </c>
      <c r="D69" s="110" t="s">
        <v>331</v>
      </c>
      <c r="E69" s="111" t="s">
        <v>329</v>
      </c>
      <c r="F69" s="112"/>
      <c r="G69" s="113" t="s">
        <v>330</v>
      </c>
      <c r="H69" s="110" t="s">
        <v>362</v>
      </c>
      <c r="I69" s="87" t="s">
        <v>332</v>
      </c>
      <c r="J69" s="87" t="s">
        <v>332</v>
      </c>
      <c r="K69" s="87" t="s">
        <v>332</v>
      </c>
      <c r="L69" s="87" t="s">
        <v>332</v>
      </c>
      <c r="M69" s="87" t="s">
        <v>332</v>
      </c>
      <c r="N69" s="87" t="s">
        <v>332</v>
      </c>
      <c r="O69" s="88" t="s">
        <v>332</v>
      </c>
      <c r="P69" s="89"/>
    </row>
    <row r="70" spans="2:16" ht="15">
      <c r="B70" s="89"/>
      <c r="C70" s="115" t="s">
        <v>333</v>
      </c>
      <c r="D70" s="110" t="s">
        <v>337</v>
      </c>
      <c r="E70" s="111" t="s">
        <v>335</v>
      </c>
      <c r="F70" s="112"/>
      <c r="G70" s="116" t="s">
        <v>336</v>
      </c>
      <c r="H70" s="110" t="s">
        <v>363</v>
      </c>
      <c r="I70" s="87" t="s">
        <v>338</v>
      </c>
      <c r="J70" s="87" t="s">
        <v>338</v>
      </c>
      <c r="K70" s="87" t="s">
        <v>338</v>
      </c>
      <c r="L70" s="87" t="s">
        <v>338</v>
      </c>
      <c r="M70" s="87" t="s">
        <v>338</v>
      </c>
      <c r="N70" s="87" t="s">
        <v>338</v>
      </c>
      <c r="O70" s="88" t="s">
        <v>338</v>
      </c>
      <c r="P70" s="89"/>
    </row>
    <row r="71" spans="2:16" ht="15">
      <c r="B71" s="80"/>
      <c r="C71" s="117" t="s">
        <v>339</v>
      </c>
      <c r="D71" s="118"/>
      <c r="E71" s="119"/>
      <c r="F71" s="120"/>
      <c r="G71" s="117" t="s">
        <v>339</v>
      </c>
      <c r="H71" s="121"/>
      <c r="I71" s="121"/>
      <c r="J71" s="121"/>
      <c r="K71" s="121"/>
      <c r="L71" s="121"/>
      <c r="M71" s="121"/>
      <c r="N71" s="121"/>
      <c r="O71" s="121"/>
      <c r="P71" s="101"/>
    </row>
    <row r="72" spans="2:16" ht="15">
      <c r="B72" s="89"/>
      <c r="C72" s="109"/>
      <c r="D72" s="110" t="s">
        <v>331</v>
      </c>
      <c r="E72" s="122" t="s">
        <v>329</v>
      </c>
      <c r="F72" s="112"/>
      <c r="G72" s="113"/>
      <c r="H72" s="110" t="s">
        <v>362</v>
      </c>
      <c r="I72" s="87" t="s">
        <v>332</v>
      </c>
      <c r="J72" s="87" t="s">
        <v>332</v>
      </c>
      <c r="K72" s="87" t="s">
        <v>332</v>
      </c>
      <c r="L72" s="87" t="s">
        <v>332</v>
      </c>
      <c r="M72" s="87" t="s">
        <v>332</v>
      </c>
      <c r="N72" s="87" t="s">
        <v>332</v>
      </c>
      <c r="O72" s="88" t="s">
        <v>332</v>
      </c>
      <c r="P72" s="89"/>
    </row>
    <row r="73" spans="2:16" ht="15">
      <c r="B73" s="89"/>
      <c r="C73" s="123"/>
      <c r="D73" s="110" t="s">
        <v>337</v>
      </c>
      <c r="E73" s="122" t="s">
        <v>335</v>
      </c>
      <c r="F73" s="112"/>
      <c r="G73" s="124"/>
      <c r="H73" s="110" t="s">
        <v>363</v>
      </c>
      <c r="I73" s="87" t="s">
        <v>338</v>
      </c>
      <c r="J73" s="87" t="s">
        <v>338</v>
      </c>
      <c r="K73" s="87" t="s">
        <v>338</v>
      </c>
      <c r="L73" s="87" t="s">
        <v>338</v>
      </c>
      <c r="M73" s="87" t="s">
        <v>338</v>
      </c>
      <c r="N73" s="87" t="s">
        <v>338</v>
      </c>
      <c r="O73" s="88" t="s">
        <v>338</v>
      </c>
      <c r="P73" s="89"/>
    </row>
    <row r="74" spans="2:16" ht="15.75">
      <c r="B74" s="80"/>
      <c r="C74" s="83"/>
      <c r="D74" s="83"/>
      <c r="E74" s="83"/>
      <c r="F74" s="83"/>
      <c r="G74" s="125" t="s">
        <v>340</v>
      </c>
      <c r="H74" s="100"/>
      <c r="I74" s="100"/>
      <c r="J74" s="100"/>
      <c r="K74" s="83"/>
      <c r="L74" s="83"/>
      <c r="M74" s="83"/>
      <c r="N74" s="126"/>
      <c r="O74" s="81"/>
      <c r="P74" s="101"/>
    </row>
    <row r="75" spans="2:16" ht="15">
      <c r="B75" s="80"/>
      <c r="C75" s="127" t="s">
        <v>341</v>
      </c>
      <c r="D75" s="83"/>
      <c r="E75" s="83"/>
      <c r="F75" s="83"/>
      <c r="G75" s="128" t="s">
        <v>342</v>
      </c>
      <c r="H75" s="128" t="s">
        <v>343</v>
      </c>
      <c r="I75" s="128" t="s">
        <v>344</v>
      </c>
      <c r="J75" s="128" t="s">
        <v>345</v>
      </c>
      <c r="K75" s="128" t="s">
        <v>346</v>
      </c>
      <c r="L75" s="129" t="s">
        <v>79</v>
      </c>
      <c r="M75" s="130"/>
      <c r="N75" s="131" t="s">
        <v>347</v>
      </c>
      <c r="O75" s="132" t="s">
        <v>348</v>
      </c>
      <c r="P75" s="89"/>
    </row>
    <row r="76" spans="2:16" ht="15">
      <c r="B76" s="89"/>
      <c r="C76" s="133" t="s">
        <v>349</v>
      </c>
      <c r="D76" s="134" t="str">
        <f>IF(D69&gt;"",D69&amp;" - "&amp;H69,"")</f>
        <v>Veikka Flemming - Samu Laaksonen</v>
      </c>
      <c r="E76" s="135"/>
      <c r="F76" s="136"/>
      <c r="G76" s="137">
        <v>8</v>
      </c>
      <c r="H76" s="137">
        <v>6</v>
      </c>
      <c r="I76" s="137">
        <v>1</v>
      </c>
      <c r="J76" s="137"/>
      <c r="K76" s="137"/>
      <c r="L76" s="138">
        <f>IF(ISBLANK(G76),"",COUNTIF(G76:K76,"&gt;=0"))</f>
        <v>3</v>
      </c>
      <c r="M76" s="139">
        <f>IF(ISBLANK(G76),"",(IF(LEFT(G76,1)="-",1,0)+IF(LEFT(H76,1)="-",1,0)+IF(LEFT(I76,1)="-",1,0)+IF(LEFT(J76,1)="-",1,0)+IF(LEFT(K76,1)="-",1,0)))</f>
        <v>0</v>
      </c>
      <c r="N76" s="140">
        <f aca="true" t="shared" si="2" ref="N76:O80">IF(L76=3,1,"")</f>
        <v>1</v>
      </c>
      <c r="O76" s="141">
        <f t="shared" si="2"/>
      </c>
      <c r="P76" s="89"/>
    </row>
    <row r="77" spans="2:16" ht="15">
      <c r="B77" s="89"/>
      <c r="C77" s="133" t="s">
        <v>350</v>
      </c>
      <c r="D77" s="134" t="str">
        <f>IF(D70&gt;"",D70&amp;" - "&amp;H70,"")</f>
        <v>Alex Naumi - Otto Vanto</v>
      </c>
      <c r="E77" s="135"/>
      <c r="F77" s="136"/>
      <c r="G77" s="142">
        <v>2</v>
      </c>
      <c r="H77" s="137">
        <v>7</v>
      </c>
      <c r="I77" s="137">
        <v>7</v>
      </c>
      <c r="J77" s="137"/>
      <c r="K77" s="137"/>
      <c r="L77" s="138">
        <f>IF(ISBLANK(G77),"",COUNTIF(G77:K77,"&gt;=0"))</f>
        <v>3</v>
      </c>
      <c r="M77" s="139">
        <f>IF(ISBLANK(G77),"",(IF(LEFT(G77,1)="-",1,0)+IF(LEFT(H77,1)="-",1,0)+IF(LEFT(I77,1)="-",1,0)+IF(LEFT(J77,1)="-",1,0)+IF(LEFT(K77,1)="-",1,0)))</f>
        <v>0</v>
      </c>
      <c r="N77" s="140">
        <f t="shared" si="2"/>
        <v>1</v>
      </c>
      <c r="O77" s="141">
        <f t="shared" si="2"/>
      </c>
      <c r="P77" s="89"/>
    </row>
    <row r="78" spans="2:16" ht="15">
      <c r="B78" s="89"/>
      <c r="C78" s="143" t="s">
        <v>351</v>
      </c>
      <c r="D78" s="144" t="str">
        <f>IF(D72&gt;"",D72&amp;" / "&amp;D73,"")</f>
        <v>Veikka Flemming / Alex Naumi</v>
      </c>
      <c r="E78" s="145" t="str">
        <f>IF(H72&gt;"",H72&amp;" / "&amp;H73,"")</f>
        <v>Samu Laaksonen / Otto Vanto</v>
      </c>
      <c r="F78" s="146"/>
      <c r="G78" s="147">
        <v>6</v>
      </c>
      <c r="H78" s="148">
        <v>5</v>
      </c>
      <c r="I78" s="149">
        <v>7</v>
      </c>
      <c r="J78" s="149"/>
      <c r="K78" s="149"/>
      <c r="L78" s="138">
        <f>IF(ISBLANK(G78),"",COUNTIF(G78:K78,"&gt;=0"))</f>
        <v>3</v>
      </c>
      <c r="M78" s="139">
        <f>IF(ISBLANK(G78),"",(IF(LEFT(G78,1)="-",1,0)+IF(LEFT(H78,1)="-",1,0)+IF(LEFT(I78,1)="-",1,0)+IF(LEFT(J78,1)="-",1,0)+IF(LEFT(K78,1)="-",1,0)))</f>
        <v>0</v>
      </c>
      <c r="N78" s="140">
        <f t="shared" si="2"/>
        <v>1</v>
      </c>
      <c r="O78" s="141">
        <f t="shared" si="2"/>
      </c>
      <c r="P78" s="89"/>
    </row>
    <row r="79" spans="2:16" ht="15">
      <c r="B79" s="89"/>
      <c r="C79" s="133" t="s">
        <v>352</v>
      </c>
      <c r="D79" s="134" t="str">
        <f>IF(+D69&gt;"",D69&amp;" - "&amp;H70,"")</f>
        <v>Veikka Flemming - Otto Vanto</v>
      </c>
      <c r="E79" s="135"/>
      <c r="F79" s="136"/>
      <c r="G79" s="150"/>
      <c r="H79" s="137"/>
      <c r="I79" s="137"/>
      <c r="J79" s="137"/>
      <c r="K79" s="151"/>
      <c r="L79" s="138">
        <f>IF(ISBLANK(G79),"",COUNTIF(G79:K79,"&gt;=0"))</f>
      </c>
      <c r="M79" s="139">
        <f>IF(ISBLANK(G79),"",(IF(LEFT(G79,1)="-",1,0)+IF(LEFT(H79,1)="-",1,0)+IF(LEFT(I79,1)="-",1,0)+IF(LEFT(J79,1)="-",1,0)+IF(LEFT(K79,1)="-",1,0)))</f>
      </c>
      <c r="N79" s="140">
        <f t="shared" si="2"/>
      </c>
      <c r="O79" s="141">
        <f t="shared" si="2"/>
      </c>
      <c r="P79" s="89"/>
    </row>
    <row r="80" spans="2:16" ht="15.75" thickBot="1">
      <c r="B80" s="89"/>
      <c r="C80" s="133" t="s">
        <v>353</v>
      </c>
      <c r="D80" s="134" t="str">
        <f>IF(+D70&gt;"",D70&amp;" - "&amp;H69,"")</f>
        <v>Alex Naumi - Samu Laaksonen</v>
      </c>
      <c r="E80" s="135"/>
      <c r="F80" s="136"/>
      <c r="G80" s="151"/>
      <c r="H80" s="137"/>
      <c r="I80" s="151"/>
      <c r="J80" s="137"/>
      <c r="K80" s="137"/>
      <c r="L80" s="138">
        <f>IF(ISBLANK(G80),"",COUNTIF(G80:K80,"&gt;=0"))</f>
      </c>
      <c r="M80" s="152">
        <f>IF(ISBLANK(G80),"",(IF(LEFT(G80,1)="-",1,0)+IF(LEFT(H80,1)="-",1,0)+IF(LEFT(I80,1)="-",1,0)+IF(LEFT(J80,1)="-",1,0)+IF(LEFT(K80,1)="-",1,0)))</f>
      </c>
      <c r="N80" s="140">
        <f t="shared" si="2"/>
      </c>
      <c r="O80" s="141">
        <f t="shared" si="2"/>
      </c>
      <c r="P80" s="89"/>
    </row>
    <row r="81" spans="2:16" ht="16.5" thickBot="1">
      <c r="B81" s="80"/>
      <c r="C81" s="83"/>
      <c r="D81" s="83"/>
      <c r="E81" s="83"/>
      <c r="F81" s="83"/>
      <c r="G81" s="83"/>
      <c r="H81" s="83"/>
      <c r="I81" s="83"/>
      <c r="J81" s="153" t="s">
        <v>305</v>
      </c>
      <c r="K81" s="154"/>
      <c r="L81" s="155">
        <f>IF(ISBLANK(E76),"",SUM(L76:L80))</f>
      </c>
      <c r="M81" s="156">
        <f>IF(ISBLANK(F76),"",SUM(M76:M80))</f>
      </c>
      <c r="N81" s="157">
        <f>IF(ISBLANK(G76),"",SUM(N76:N80))</f>
        <v>3</v>
      </c>
      <c r="O81" s="158">
        <f>IF(ISBLANK(G76),"",SUM(O76:O80))</f>
        <v>0</v>
      </c>
      <c r="P81" s="89"/>
    </row>
    <row r="82" spans="2:16" ht="15">
      <c r="B82" s="80"/>
      <c r="C82" s="82" t="s">
        <v>354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101"/>
    </row>
    <row r="83" spans="2:16" ht="15">
      <c r="B83" s="80"/>
      <c r="C83" s="159" t="s">
        <v>355</v>
      </c>
      <c r="D83" s="159"/>
      <c r="E83" s="159" t="s">
        <v>356</v>
      </c>
      <c r="F83" s="160"/>
      <c r="G83" s="159"/>
      <c r="H83" s="159" t="s">
        <v>112</v>
      </c>
      <c r="I83" s="160"/>
      <c r="J83" s="159"/>
      <c r="K83" s="161" t="s">
        <v>357</v>
      </c>
      <c r="L83" s="81"/>
      <c r="M83" s="83"/>
      <c r="N83" s="83"/>
      <c r="O83" s="83"/>
      <c r="P83" s="101"/>
    </row>
    <row r="84" spans="2:16" ht="18.75" thickBot="1">
      <c r="B84" s="80"/>
      <c r="C84" s="83"/>
      <c r="D84" s="83"/>
      <c r="E84" s="83"/>
      <c r="F84" s="83"/>
      <c r="G84" s="83"/>
      <c r="H84" s="83"/>
      <c r="I84" s="83"/>
      <c r="J84" s="83"/>
      <c r="K84" s="162" t="str">
        <f>IF(N81=3,D68,IF(O81=3,H68,""))</f>
        <v>KoKa</v>
      </c>
      <c r="L84" s="163"/>
      <c r="M84" s="163"/>
      <c r="N84" s="163"/>
      <c r="O84" s="164"/>
      <c r="P84" s="89"/>
    </row>
    <row r="85" spans="2:16" ht="18">
      <c r="B85" s="165"/>
      <c r="C85" s="166"/>
      <c r="D85" s="166"/>
      <c r="E85" s="166"/>
      <c r="F85" s="166"/>
      <c r="G85" s="166"/>
      <c r="H85" s="166"/>
      <c r="I85" s="166"/>
      <c r="J85" s="166"/>
      <c r="K85" s="167"/>
      <c r="L85" s="167"/>
      <c r="M85" s="167"/>
      <c r="N85" s="167"/>
      <c r="O85" s="167"/>
      <c r="P85" s="168"/>
    </row>
    <row r="87" ht="12.75">
      <c r="C87" t="s">
        <v>364</v>
      </c>
    </row>
    <row r="89" spans="2:16" ht="15.75">
      <c r="B89" s="75"/>
      <c r="C89" s="76"/>
      <c r="D89" s="77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9"/>
    </row>
    <row r="90" spans="2:16" ht="15.75">
      <c r="B90" s="80"/>
      <c r="C90" s="81"/>
      <c r="D90" s="82" t="s">
        <v>317</v>
      </c>
      <c r="E90" s="83"/>
      <c r="F90" s="83"/>
      <c r="G90" s="81"/>
      <c r="H90" s="84" t="s">
        <v>318</v>
      </c>
      <c r="I90" s="85"/>
      <c r="J90" s="86"/>
      <c r="K90" s="87"/>
      <c r="L90" s="87"/>
      <c r="M90" s="87"/>
      <c r="N90" s="87"/>
      <c r="O90" s="88"/>
      <c r="P90" s="89"/>
    </row>
    <row r="91" spans="2:16" ht="20.25">
      <c r="B91" s="80"/>
      <c r="C91" s="91"/>
      <c r="D91" s="92" t="s">
        <v>319</v>
      </c>
      <c r="E91" s="83"/>
      <c r="F91" s="83"/>
      <c r="G91" s="81"/>
      <c r="H91" s="84" t="s">
        <v>320</v>
      </c>
      <c r="I91" s="85"/>
      <c r="J91" s="86"/>
      <c r="K91" s="87"/>
      <c r="L91" s="87"/>
      <c r="M91" s="87"/>
      <c r="N91" s="87"/>
      <c r="O91" s="88"/>
      <c r="P91" s="89"/>
    </row>
    <row r="92" spans="2:16" ht="15">
      <c r="B92" s="80"/>
      <c r="C92" s="83"/>
      <c r="D92" s="83"/>
      <c r="E92" s="83"/>
      <c r="F92" s="83"/>
      <c r="G92" s="83"/>
      <c r="H92" s="84" t="s">
        <v>321</v>
      </c>
      <c r="I92" s="94"/>
      <c r="J92" s="86"/>
      <c r="K92" s="86"/>
      <c r="L92" s="86"/>
      <c r="M92" s="86"/>
      <c r="N92" s="86"/>
      <c r="O92" s="95"/>
      <c r="P92" s="89"/>
    </row>
    <row r="93" spans="2:16" ht="15.75">
      <c r="B93" s="80"/>
      <c r="C93" s="83"/>
      <c r="D93" s="83"/>
      <c r="E93" s="83"/>
      <c r="F93" s="83"/>
      <c r="G93" s="83"/>
      <c r="H93" s="84" t="s">
        <v>322</v>
      </c>
      <c r="I93" s="85"/>
      <c r="J93" s="96"/>
      <c r="K93" s="97"/>
      <c r="L93" s="97"/>
      <c r="M93" s="98" t="s">
        <v>323</v>
      </c>
      <c r="N93" s="99"/>
      <c r="O93" s="95"/>
      <c r="P93" s="89"/>
    </row>
    <row r="94" spans="2:16" ht="15">
      <c r="B94" s="80"/>
      <c r="C94" s="81"/>
      <c r="D94" s="100" t="s">
        <v>324</v>
      </c>
      <c r="E94" s="83"/>
      <c r="F94" s="83"/>
      <c r="G94" s="83"/>
      <c r="H94" s="100" t="s">
        <v>324</v>
      </c>
      <c r="I94" s="83"/>
      <c r="J94" s="83"/>
      <c r="K94" s="83"/>
      <c r="L94" s="83"/>
      <c r="M94" s="83"/>
      <c r="N94" s="83"/>
      <c r="O94" s="83"/>
      <c r="P94" s="101"/>
    </row>
    <row r="95" spans="2:16" ht="15.75">
      <c r="B95" s="89"/>
      <c r="C95" s="102" t="s">
        <v>325</v>
      </c>
      <c r="D95" s="103" t="s">
        <v>81</v>
      </c>
      <c r="E95" s="104"/>
      <c r="F95" s="105"/>
      <c r="G95" s="106" t="s">
        <v>326</v>
      </c>
      <c r="H95" s="103" t="s">
        <v>304</v>
      </c>
      <c r="I95" s="107"/>
      <c r="J95" s="107"/>
      <c r="K95" s="107"/>
      <c r="L95" s="107"/>
      <c r="M95" s="107"/>
      <c r="N95" s="107"/>
      <c r="O95" s="108"/>
      <c r="P95" s="89"/>
    </row>
    <row r="96" spans="2:16" ht="15">
      <c r="B96" s="89"/>
      <c r="C96" s="109" t="s">
        <v>327</v>
      </c>
      <c r="D96" s="110" t="s">
        <v>331</v>
      </c>
      <c r="E96" s="111" t="s">
        <v>329</v>
      </c>
      <c r="F96" s="112"/>
      <c r="G96" s="113" t="s">
        <v>330</v>
      </c>
      <c r="H96" s="110" t="s">
        <v>365</v>
      </c>
      <c r="I96" s="87" t="s">
        <v>332</v>
      </c>
      <c r="J96" s="87" t="s">
        <v>332</v>
      </c>
      <c r="K96" s="87" t="s">
        <v>332</v>
      </c>
      <c r="L96" s="87" t="s">
        <v>332</v>
      </c>
      <c r="M96" s="87" t="s">
        <v>332</v>
      </c>
      <c r="N96" s="87" t="s">
        <v>332</v>
      </c>
      <c r="O96" s="88" t="s">
        <v>332</v>
      </c>
      <c r="P96" s="89"/>
    </row>
    <row r="97" spans="2:16" ht="15">
      <c r="B97" s="89"/>
      <c r="C97" s="115" t="s">
        <v>333</v>
      </c>
      <c r="D97" s="110" t="s">
        <v>337</v>
      </c>
      <c r="E97" s="111" t="s">
        <v>335</v>
      </c>
      <c r="F97" s="112"/>
      <c r="G97" s="116" t="s">
        <v>336</v>
      </c>
      <c r="H97" s="110" t="s">
        <v>366</v>
      </c>
      <c r="I97" s="87" t="s">
        <v>338</v>
      </c>
      <c r="J97" s="87" t="s">
        <v>338</v>
      </c>
      <c r="K97" s="87" t="s">
        <v>338</v>
      </c>
      <c r="L97" s="87" t="s">
        <v>338</v>
      </c>
      <c r="M97" s="87" t="s">
        <v>338</v>
      </c>
      <c r="N97" s="87" t="s">
        <v>338</v>
      </c>
      <c r="O97" s="88" t="s">
        <v>338</v>
      </c>
      <c r="P97" s="89"/>
    </row>
    <row r="98" spans="2:16" ht="15">
      <c r="B98" s="80"/>
      <c r="C98" s="117" t="s">
        <v>339</v>
      </c>
      <c r="D98" s="118"/>
      <c r="E98" s="119"/>
      <c r="F98" s="120"/>
      <c r="G98" s="117" t="s">
        <v>339</v>
      </c>
      <c r="H98" s="121"/>
      <c r="I98" s="121"/>
      <c r="J98" s="121"/>
      <c r="K98" s="121"/>
      <c r="L98" s="121"/>
      <c r="M98" s="121"/>
      <c r="N98" s="121"/>
      <c r="O98" s="121"/>
      <c r="P98" s="101"/>
    </row>
    <row r="99" spans="2:16" ht="15">
      <c r="B99" s="89"/>
      <c r="C99" s="109"/>
      <c r="D99" s="110" t="s">
        <v>331</v>
      </c>
      <c r="E99" s="122" t="s">
        <v>329</v>
      </c>
      <c r="F99" s="112"/>
      <c r="G99" s="113"/>
      <c r="H99" s="110" t="s">
        <v>366</v>
      </c>
      <c r="I99" s="87" t="s">
        <v>332</v>
      </c>
      <c r="J99" s="87" t="s">
        <v>332</v>
      </c>
      <c r="K99" s="87" t="s">
        <v>332</v>
      </c>
      <c r="L99" s="87" t="s">
        <v>332</v>
      </c>
      <c r="M99" s="87" t="s">
        <v>332</v>
      </c>
      <c r="N99" s="87" t="s">
        <v>332</v>
      </c>
      <c r="O99" s="88" t="s">
        <v>332</v>
      </c>
      <c r="P99" s="89"/>
    </row>
    <row r="100" spans="2:16" ht="15">
      <c r="B100" s="89"/>
      <c r="C100" s="123"/>
      <c r="D100" s="110" t="s">
        <v>337</v>
      </c>
      <c r="E100" s="122" t="s">
        <v>335</v>
      </c>
      <c r="F100" s="112"/>
      <c r="G100" s="124"/>
      <c r="H100" s="110" t="s">
        <v>367</v>
      </c>
      <c r="I100" s="87" t="s">
        <v>338</v>
      </c>
      <c r="J100" s="87" t="s">
        <v>338</v>
      </c>
      <c r="K100" s="87" t="s">
        <v>338</v>
      </c>
      <c r="L100" s="87" t="s">
        <v>338</v>
      </c>
      <c r="M100" s="87" t="s">
        <v>338</v>
      </c>
      <c r="N100" s="87" t="s">
        <v>338</v>
      </c>
      <c r="O100" s="88" t="s">
        <v>338</v>
      </c>
      <c r="P100" s="89"/>
    </row>
    <row r="101" spans="2:16" ht="15.75">
      <c r="B101" s="80"/>
      <c r="C101" s="83"/>
      <c r="D101" s="83"/>
      <c r="E101" s="83"/>
      <c r="F101" s="83"/>
      <c r="G101" s="125" t="s">
        <v>340</v>
      </c>
      <c r="H101" s="100"/>
      <c r="I101" s="100"/>
      <c r="J101" s="100"/>
      <c r="K101" s="83"/>
      <c r="L101" s="83"/>
      <c r="M101" s="83"/>
      <c r="N101" s="126"/>
      <c r="O101" s="81"/>
      <c r="P101" s="101"/>
    </row>
    <row r="102" spans="2:16" ht="15">
      <c r="B102" s="80"/>
      <c r="C102" s="127" t="s">
        <v>341</v>
      </c>
      <c r="D102" s="83"/>
      <c r="E102" s="83"/>
      <c r="F102" s="83"/>
      <c r="G102" s="128" t="s">
        <v>342</v>
      </c>
      <c r="H102" s="128" t="s">
        <v>343</v>
      </c>
      <c r="I102" s="128" t="s">
        <v>344</v>
      </c>
      <c r="J102" s="128" t="s">
        <v>345</v>
      </c>
      <c r="K102" s="128" t="s">
        <v>346</v>
      </c>
      <c r="L102" s="129" t="s">
        <v>79</v>
      </c>
      <c r="M102" s="130"/>
      <c r="N102" s="131" t="s">
        <v>347</v>
      </c>
      <c r="O102" s="132" t="s">
        <v>348</v>
      </c>
      <c r="P102" s="89"/>
    </row>
    <row r="103" spans="2:16" ht="15">
      <c r="B103" s="89"/>
      <c r="C103" s="133" t="s">
        <v>349</v>
      </c>
      <c r="D103" s="134" t="str">
        <f>IF(D96&gt;"",D96&amp;" - "&amp;H96,"")</f>
        <v>Veikka Flemming - Aleksei Ryzhenkov</v>
      </c>
      <c r="E103" s="135"/>
      <c r="F103" s="136"/>
      <c r="G103" s="137">
        <v>5</v>
      </c>
      <c r="H103" s="137">
        <v>2</v>
      </c>
      <c r="I103" s="137">
        <v>1</v>
      </c>
      <c r="J103" s="137"/>
      <c r="K103" s="137"/>
      <c r="L103" s="138">
        <f>IF(ISBLANK(G103),"",COUNTIF(G103:K103,"&gt;=0"))</f>
        <v>3</v>
      </c>
      <c r="M103" s="139">
        <f>IF(ISBLANK(G103),"",(IF(LEFT(G103,1)="-",1,0)+IF(LEFT(H103,1)="-",1,0)+IF(LEFT(I103,1)="-",1,0)+IF(LEFT(J103,1)="-",1,0)+IF(LEFT(K103,1)="-",1,0)))</f>
        <v>0</v>
      </c>
      <c r="N103" s="140">
        <f aca="true" t="shared" si="3" ref="N103:O107">IF(L103=3,1,"")</f>
        <v>1</v>
      </c>
      <c r="O103" s="141">
        <f t="shared" si="3"/>
      </c>
      <c r="P103" s="89"/>
    </row>
    <row r="104" spans="2:16" ht="15">
      <c r="B104" s="89"/>
      <c r="C104" s="133" t="s">
        <v>350</v>
      </c>
      <c r="D104" s="134" t="str">
        <f>IF(D97&gt;"",D97&amp;" - "&amp;H97,"")</f>
        <v>Alex Naumi - Daniel Filyshkin</v>
      </c>
      <c r="E104" s="135"/>
      <c r="F104" s="136"/>
      <c r="G104" s="142">
        <v>2</v>
      </c>
      <c r="H104" s="137">
        <v>4</v>
      </c>
      <c r="I104" s="137">
        <v>1</v>
      </c>
      <c r="J104" s="137"/>
      <c r="K104" s="137"/>
      <c r="L104" s="138">
        <f>IF(ISBLANK(G104),"",COUNTIF(G104:K104,"&gt;=0"))</f>
        <v>3</v>
      </c>
      <c r="M104" s="139">
        <f>IF(ISBLANK(G104),"",(IF(LEFT(G104,1)="-",1,0)+IF(LEFT(H104,1)="-",1,0)+IF(LEFT(I104,1)="-",1,0)+IF(LEFT(J104,1)="-",1,0)+IF(LEFT(K104,1)="-",1,0)))</f>
        <v>0</v>
      </c>
      <c r="N104" s="140">
        <f t="shared" si="3"/>
        <v>1</v>
      </c>
      <c r="O104" s="141">
        <f t="shared" si="3"/>
      </c>
      <c r="P104" s="89"/>
    </row>
    <row r="105" spans="2:16" ht="15">
      <c r="B105" s="89"/>
      <c r="C105" s="143" t="s">
        <v>351</v>
      </c>
      <c r="D105" s="144" t="str">
        <f>IF(D99&gt;"",D99&amp;" / "&amp;D100,"")</f>
        <v>Veikka Flemming / Alex Naumi</v>
      </c>
      <c r="E105" s="145" t="str">
        <f>IF(H99&gt;"",H99&amp;" / "&amp;H100,"")</f>
        <v>Daniel Filyshkin / Jakov Trifonov</v>
      </c>
      <c r="F105" s="146"/>
      <c r="G105" s="147">
        <v>4</v>
      </c>
      <c r="H105" s="148">
        <v>0</v>
      </c>
      <c r="I105" s="149">
        <v>2</v>
      </c>
      <c r="J105" s="149"/>
      <c r="K105" s="149"/>
      <c r="L105" s="138">
        <f>IF(ISBLANK(G105),"",COUNTIF(G105:K105,"&gt;=0"))</f>
        <v>3</v>
      </c>
      <c r="M105" s="139">
        <f>IF(ISBLANK(G105),"",(IF(LEFT(G105,1)="-",1,0)+IF(LEFT(H105,1)="-",1,0)+IF(LEFT(I105,1)="-",1,0)+IF(LEFT(J105,1)="-",1,0)+IF(LEFT(K105,1)="-",1,0)))</f>
        <v>0</v>
      </c>
      <c r="N105" s="140">
        <f t="shared" si="3"/>
        <v>1</v>
      </c>
      <c r="O105" s="141">
        <f t="shared" si="3"/>
      </c>
      <c r="P105" s="89"/>
    </row>
    <row r="106" spans="2:16" ht="15">
      <c r="B106" s="89"/>
      <c r="C106" s="133" t="s">
        <v>352</v>
      </c>
      <c r="D106" s="134" t="str">
        <f>IF(+D96&gt;"",D96&amp;" - "&amp;H97,"")</f>
        <v>Veikka Flemming - Daniel Filyshkin</v>
      </c>
      <c r="E106" s="135"/>
      <c r="F106" s="136"/>
      <c r="G106" s="150"/>
      <c r="H106" s="137"/>
      <c r="I106" s="137"/>
      <c r="J106" s="137"/>
      <c r="K106" s="151"/>
      <c r="L106" s="138">
        <f>IF(ISBLANK(G106),"",COUNTIF(G106:K106,"&gt;=0"))</f>
      </c>
      <c r="M106" s="139">
        <f>IF(ISBLANK(G106),"",(IF(LEFT(G106,1)="-",1,0)+IF(LEFT(H106,1)="-",1,0)+IF(LEFT(I106,1)="-",1,0)+IF(LEFT(J106,1)="-",1,0)+IF(LEFT(K106,1)="-",1,0)))</f>
      </c>
      <c r="N106" s="140">
        <f t="shared" si="3"/>
      </c>
      <c r="O106" s="141">
        <f t="shared" si="3"/>
      </c>
      <c r="P106" s="89"/>
    </row>
    <row r="107" spans="2:16" ht="15.75" thickBot="1">
      <c r="B107" s="89"/>
      <c r="C107" s="133" t="s">
        <v>353</v>
      </c>
      <c r="D107" s="134" t="str">
        <f>IF(+D97&gt;"",D97&amp;" - "&amp;H96,"")</f>
        <v>Alex Naumi - Aleksei Ryzhenkov</v>
      </c>
      <c r="E107" s="135"/>
      <c r="F107" s="136"/>
      <c r="G107" s="151"/>
      <c r="H107" s="137"/>
      <c r="I107" s="151"/>
      <c r="J107" s="137"/>
      <c r="K107" s="137"/>
      <c r="L107" s="138">
        <f>IF(ISBLANK(G107),"",COUNTIF(G107:K107,"&gt;=0"))</f>
      </c>
      <c r="M107" s="152">
        <f>IF(ISBLANK(G107),"",(IF(LEFT(G107,1)="-",1,0)+IF(LEFT(H107,1)="-",1,0)+IF(LEFT(I107,1)="-",1,0)+IF(LEFT(J107,1)="-",1,0)+IF(LEFT(K107,1)="-",1,0)))</f>
      </c>
      <c r="N107" s="140">
        <f t="shared" si="3"/>
      </c>
      <c r="O107" s="141">
        <f t="shared" si="3"/>
      </c>
      <c r="P107" s="89"/>
    </row>
    <row r="108" spans="2:16" ht="16.5" thickBot="1">
      <c r="B108" s="80"/>
      <c r="C108" s="83"/>
      <c r="D108" s="83"/>
      <c r="E108" s="83"/>
      <c r="F108" s="83"/>
      <c r="G108" s="83"/>
      <c r="H108" s="83"/>
      <c r="I108" s="83"/>
      <c r="J108" s="153" t="s">
        <v>305</v>
      </c>
      <c r="K108" s="154"/>
      <c r="L108" s="155">
        <f>IF(ISBLANK(E103),"",SUM(L103:L107))</f>
      </c>
      <c r="M108" s="156">
        <f>IF(ISBLANK(F103),"",SUM(M103:M107))</f>
      </c>
      <c r="N108" s="157">
        <f>IF(ISBLANK(G103),"",SUM(N103:N107))</f>
        <v>3</v>
      </c>
      <c r="O108" s="158">
        <f>IF(ISBLANK(G103),"",SUM(O103:O107))</f>
        <v>0</v>
      </c>
      <c r="P108" s="89"/>
    </row>
    <row r="109" spans="2:16" ht="15">
      <c r="B109" s="80"/>
      <c r="C109" s="82" t="s">
        <v>354</v>
      </c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101"/>
    </row>
    <row r="110" spans="2:16" ht="15">
      <c r="B110" s="80"/>
      <c r="C110" s="159" t="s">
        <v>355</v>
      </c>
      <c r="D110" s="159"/>
      <c r="E110" s="159" t="s">
        <v>356</v>
      </c>
      <c r="F110" s="160"/>
      <c r="G110" s="159"/>
      <c r="H110" s="159" t="s">
        <v>112</v>
      </c>
      <c r="I110" s="160"/>
      <c r="J110" s="159"/>
      <c r="K110" s="161" t="s">
        <v>357</v>
      </c>
      <c r="L110" s="81"/>
      <c r="M110" s="83"/>
      <c r="N110" s="83"/>
      <c r="O110" s="83"/>
      <c r="P110" s="101"/>
    </row>
    <row r="111" spans="2:16" ht="18.75" thickBot="1">
      <c r="B111" s="80"/>
      <c r="C111" s="83"/>
      <c r="D111" s="83"/>
      <c r="E111" s="83"/>
      <c r="F111" s="83"/>
      <c r="G111" s="83"/>
      <c r="H111" s="83"/>
      <c r="I111" s="83"/>
      <c r="J111" s="83"/>
      <c r="K111" s="162" t="str">
        <f>IF(N108=3,D95,IF(O108=3,H95,""))</f>
        <v>KoKa</v>
      </c>
      <c r="L111" s="163"/>
      <c r="M111" s="163"/>
      <c r="N111" s="163"/>
      <c r="O111" s="164"/>
      <c r="P111" s="89"/>
    </row>
    <row r="112" spans="2:16" ht="18">
      <c r="B112" s="165"/>
      <c r="C112" s="166"/>
      <c r="D112" s="166"/>
      <c r="E112" s="166"/>
      <c r="F112" s="166"/>
      <c r="G112" s="166"/>
      <c r="H112" s="166"/>
      <c r="I112" s="166"/>
      <c r="J112" s="166"/>
      <c r="K112" s="167"/>
      <c r="L112" s="167"/>
      <c r="M112" s="167"/>
      <c r="N112" s="167"/>
      <c r="O112" s="167"/>
      <c r="P112" s="168"/>
    </row>
    <row r="114" ht="12.75">
      <c r="C114" t="s">
        <v>368</v>
      </c>
    </row>
    <row r="116" spans="2:16" ht="15.75">
      <c r="B116" s="75"/>
      <c r="C116" s="76"/>
      <c r="D116" s="77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9"/>
    </row>
    <row r="117" spans="2:16" ht="15.75">
      <c r="B117" s="80"/>
      <c r="C117" s="81"/>
      <c r="D117" s="82" t="s">
        <v>317</v>
      </c>
      <c r="E117" s="83"/>
      <c r="F117" s="83"/>
      <c r="G117" s="81"/>
      <c r="H117" s="84" t="s">
        <v>318</v>
      </c>
      <c r="I117" s="85"/>
      <c r="J117" s="86"/>
      <c r="K117" s="87"/>
      <c r="L117" s="87"/>
      <c r="M117" s="87"/>
      <c r="N117" s="87"/>
      <c r="O117" s="88"/>
      <c r="P117" s="89"/>
    </row>
    <row r="118" spans="2:16" ht="20.25">
      <c r="B118" s="80"/>
      <c r="C118" s="91"/>
      <c r="D118" s="92" t="s">
        <v>319</v>
      </c>
      <c r="E118" s="83"/>
      <c r="F118" s="83"/>
      <c r="G118" s="81"/>
      <c r="H118" s="84" t="s">
        <v>320</v>
      </c>
      <c r="I118" s="85"/>
      <c r="J118" s="86"/>
      <c r="K118" s="87"/>
      <c r="L118" s="87"/>
      <c r="M118" s="87"/>
      <c r="N118" s="87"/>
      <c r="O118" s="88"/>
      <c r="P118" s="89"/>
    </row>
    <row r="119" spans="2:16" ht="15">
      <c r="B119" s="80"/>
      <c r="C119" s="83"/>
      <c r="D119" s="83"/>
      <c r="E119" s="83"/>
      <c r="F119" s="83"/>
      <c r="G119" s="83"/>
      <c r="H119" s="84" t="s">
        <v>321</v>
      </c>
      <c r="I119" s="94"/>
      <c r="J119" s="86"/>
      <c r="K119" s="86"/>
      <c r="L119" s="86"/>
      <c r="M119" s="86"/>
      <c r="N119" s="86"/>
      <c r="O119" s="95"/>
      <c r="P119" s="89"/>
    </row>
    <row r="120" spans="2:16" ht="15.75">
      <c r="B120" s="80"/>
      <c r="C120" s="83"/>
      <c r="D120" s="83"/>
      <c r="E120" s="83"/>
      <c r="F120" s="83"/>
      <c r="G120" s="83"/>
      <c r="H120" s="84" t="s">
        <v>322</v>
      </c>
      <c r="I120" s="85"/>
      <c r="J120" s="96"/>
      <c r="K120" s="97"/>
      <c r="L120" s="97"/>
      <c r="M120" s="98" t="s">
        <v>323</v>
      </c>
      <c r="N120" s="99"/>
      <c r="O120" s="95"/>
      <c r="P120" s="89"/>
    </row>
    <row r="121" spans="2:16" ht="15">
      <c r="B121" s="80"/>
      <c r="C121" s="81"/>
      <c r="D121" s="100" t="s">
        <v>324</v>
      </c>
      <c r="E121" s="83"/>
      <c r="F121" s="83"/>
      <c r="G121" s="83"/>
      <c r="H121" s="100" t="s">
        <v>324</v>
      </c>
      <c r="I121" s="83"/>
      <c r="J121" s="83"/>
      <c r="K121" s="83"/>
      <c r="L121" s="83"/>
      <c r="M121" s="83"/>
      <c r="N121" s="83"/>
      <c r="O121" s="83"/>
      <c r="P121" s="101"/>
    </row>
    <row r="122" spans="2:16" ht="15.75">
      <c r="B122" s="89"/>
      <c r="C122" s="102" t="s">
        <v>325</v>
      </c>
      <c r="D122" s="103" t="s">
        <v>52</v>
      </c>
      <c r="E122" s="104"/>
      <c r="F122" s="105"/>
      <c r="G122" s="106" t="s">
        <v>326</v>
      </c>
      <c r="H122" s="103" t="s">
        <v>304</v>
      </c>
      <c r="I122" s="107"/>
      <c r="J122" s="107"/>
      <c r="K122" s="107"/>
      <c r="L122" s="107"/>
      <c r="M122" s="107"/>
      <c r="N122" s="107"/>
      <c r="O122" s="108"/>
      <c r="P122" s="89"/>
    </row>
    <row r="123" spans="2:16" ht="15">
      <c r="B123" s="89"/>
      <c r="C123" s="109" t="s">
        <v>327</v>
      </c>
      <c r="D123" s="110" t="s">
        <v>369</v>
      </c>
      <c r="E123" s="111" t="s">
        <v>329</v>
      </c>
      <c r="F123" s="112"/>
      <c r="G123" s="113" t="s">
        <v>330</v>
      </c>
      <c r="H123" s="110" t="s">
        <v>366</v>
      </c>
      <c r="I123" s="87" t="s">
        <v>332</v>
      </c>
      <c r="J123" s="87" t="s">
        <v>332</v>
      </c>
      <c r="K123" s="87" t="s">
        <v>332</v>
      </c>
      <c r="L123" s="87" t="s">
        <v>332</v>
      </c>
      <c r="M123" s="87" t="s">
        <v>332</v>
      </c>
      <c r="N123" s="87" t="s">
        <v>332</v>
      </c>
      <c r="O123" s="88" t="s">
        <v>332</v>
      </c>
      <c r="P123" s="89"/>
    </row>
    <row r="124" spans="2:16" ht="15">
      <c r="B124" s="89"/>
      <c r="C124" s="115" t="s">
        <v>333</v>
      </c>
      <c r="D124" s="110" t="s">
        <v>370</v>
      </c>
      <c r="E124" s="111" t="s">
        <v>335</v>
      </c>
      <c r="F124" s="112"/>
      <c r="G124" s="116" t="s">
        <v>336</v>
      </c>
      <c r="H124" s="110" t="s">
        <v>365</v>
      </c>
      <c r="I124" s="87" t="s">
        <v>338</v>
      </c>
      <c r="J124" s="87" t="s">
        <v>338</v>
      </c>
      <c r="K124" s="87" t="s">
        <v>338</v>
      </c>
      <c r="L124" s="87" t="s">
        <v>338</v>
      </c>
      <c r="M124" s="87" t="s">
        <v>338</v>
      </c>
      <c r="N124" s="87" t="s">
        <v>338</v>
      </c>
      <c r="O124" s="88" t="s">
        <v>338</v>
      </c>
      <c r="P124" s="89"/>
    </row>
    <row r="125" spans="2:16" ht="15">
      <c r="B125" s="80"/>
      <c r="C125" s="117" t="s">
        <v>339</v>
      </c>
      <c r="D125" s="118"/>
      <c r="E125" s="119"/>
      <c r="F125" s="120"/>
      <c r="G125" s="117" t="s">
        <v>339</v>
      </c>
      <c r="H125" s="121"/>
      <c r="I125" s="121"/>
      <c r="J125" s="121"/>
      <c r="K125" s="121"/>
      <c r="L125" s="121"/>
      <c r="M125" s="121"/>
      <c r="N125" s="121"/>
      <c r="O125" s="121"/>
      <c r="P125" s="101"/>
    </row>
    <row r="126" spans="2:16" ht="15">
      <c r="B126" s="89"/>
      <c r="C126" s="109"/>
      <c r="D126" s="110" t="s">
        <v>369</v>
      </c>
      <c r="E126" s="122" t="s">
        <v>329</v>
      </c>
      <c r="F126" s="112"/>
      <c r="G126" s="113"/>
      <c r="H126" s="110" t="s">
        <v>366</v>
      </c>
      <c r="I126" s="87" t="s">
        <v>332</v>
      </c>
      <c r="J126" s="87" t="s">
        <v>332</v>
      </c>
      <c r="K126" s="87" t="s">
        <v>332</v>
      </c>
      <c r="L126" s="87" t="s">
        <v>332</v>
      </c>
      <c r="M126" s="87" t="s">
        <v>332</v>
      </c>
      <c r="N126" s="87" t="s">
        <v>332</v>
      </c>
      <c r="O126" s="88" t="s">
        <v>332</v>
      </c>
      <c r="P126" s="89"/>
    </row>
    <row r="127" spans="2:16" ht="15">
      <c r="B127" s="89"/>
      <c r="C127" s="123"/>
      <c r="D127" s="110" t="s">
        <v>370</v>
      </c>
      <c r="E127" s="122" t="s">
        <v>335</v>
      </c>
      <c r="F127" s="112"/>
      <c r="G127" s="124"/>
      <c r="H127" s="110" t="s">
        <v>367</v>
      </c>
      <c r="I127" s="87" t="s">
        <v>338</v>
      </c>
      <c r="J127" s="87" t="s">
        <v>338</v>
      </c>
      <c r="K127" s="87" t="s">
        <v>338</v>
      </c>
      <c r="L127" s="87" t="s">
        <v>338</v>
      </c>
      <c r="M127" s="87" t="s">
        <v>338</v>
      </c>
      <c r="N127" s="87" t="s">
        <v>338</v>
      </c>
      <c r="O127" s="88" t="s">
        <v>338</v>
      </c>
      <c r="P127" s="89"/>
    </row>
    <row r="128" spans="2:16" ht="15.75">
      <c r="B128" s="80"/>
      <c r="C128" s="83"/>
      <c r="D128" s="83"/>
      <c r="E128" s="83"/>
      <c r="F128" s="83"/>
      <c r="G128" s="125" t="s">
        <v>340</v>
      </c>
      <c r="H128" s="100"/>
      <c r="I128" s="100"/>
      <c r="J128" s="100"/>
      <c r="K128" s="83"/>
      <c r="L128" s="83"/>
      <c r="M128" s="83"/>
      <c r="N128" s="126"/>
      <c r="O128" s="81"/>
      <c r="P128" s="101"/>
    </row>
    <row r="129" spans="2:16" ht="15">
      <c r="B129" s="80"/>
      <c r="C129" s="127" t="s">
        <v>341</v>
      </c>
      <c r="D129" s="83"/>
      <c r="E129" s="83"/>
      <c r="F129" s="83"/>
      <c r="G129" s="128" t="s">
        <v>342</v>
      </c>
      <c r="H129" s="128" t="s">
        <v>343</v>
      </c>
      <c r="I129" s="128" t="s">
        <v>344</v>
      </c>
      <c r="J129" s="128" t="s">
        <v>345</v>
      </c>
      <c r="K129" s="128" t="s">
        <v>346</v>
      </c>
      <c r="L129" s="129" t="s">
        <v>79</v>
      </c>
      <c r="M129" s="130"/>
      <c r="N129" s="131" t="s">
        <v>347</v>
      </c>
      <c r="O129" s="132" t="s">
        <v>348</v>
      </c>
      <c r="P129" s="89"/>
    </row>
    <row r="130" spans="2:16" ht="15">
      <c r="B130" s="89"/>
      <c r="C130" s="133" t="s">
        <v>349</v>
      </c>
      <c r="D130" s="134" t="str">
        <f>IF(D123&gt;"",D123&amp;" - "&amp;H123,"")</f>
        <v>Frey Hewitt - Daniel Filyshkin</v>
      </c>
      <c r="E130" s="135"/>
      <c r="F130" s="136"/>
      <c r="G130" s="137">
        <v>4</v>
      </c>
      <c r="H130" s="137">
        <v>4</v>
      </c>
      <c r="I130" s="137">
        <v>8</v>
      </c>
      <c r="J130" s="137"/>
      <c r="K130" s="137"/>
      <c r="L130" s="138">
        <f>IF(ISBLANK(G130),"",COUNTIF(G130:K130,"&gt;=0"))</f>
        <v>3</v>
      </c>
      <c r="M130" s="139">
        <f>IF(ISBLANK(G130),"",(IF(LEFT(G130,1)="-",1,0)+IF(LEFT(H130,1)="-",1,0)+IF(LEFT(I130,1)="-",1,0)+IF(LEFT(J130,1)="-",1,0)+IF(LEFT(K130,1)="-",1,0)))</f>
        <v>0</v>
      </c>
      <c r="N130" s="140">
        <f aca="true" t="shared" si="4" ref="N130:O134">IF(L130=3,1,"")</f>
        <v>1</v>
      </c>
      <c r="O130" s="141">
        <f t="shared" si="4"/>
      </c>
      <c r="P130" s="89"/>
    </row>
    <row r="131" spans="2:16" ht="15">
      <c r="B131" s="89"/>
      <c r="C131" s="133" t="s">
        <v>350</v>
      </c>
      <c r="D131" s="134" t="str">
        <f>IF(D124&gt;"",D124&amp;" - "&amp;H124,"")</f>
        <v>Erik Holmberg - Aleksei Ryzhenkov</v>
      </c>
      <c r="E131" s="135"/>
      <c r="F131" s="136"/>
      <c r="G131" s="142">
        <v>9</v>
      </c>
      <c r="H131" s="137">
        <v>-4</v>
      </c>
      <c r="I131" s="137">
        <v>-4</v>
      </c>
      <c r="J131" s="137">
        <v>-2</v>
      </c>
      <c r="K131" s="137"/>
      <c r="L131" s="138">
        <f>IF(ISBLANK(G131),"",COUNTIF(G131:K131,"&gt;=0"))</f>
        <v>1</v>
      </c>
      <c r="M131" s="139">
        <f>IF(ISBLANK(G131),"",(IF(LEFT(G131,1)="-",1,0)+IF(LEFT(H131,1)="-",1,0)+IF(LEFT(I131,1)="-",1,0)+IF(LEFT(J131,1)="-",1,0)+IF(LEFT(K131,1)="-",1,0)))</f>
        <v>3</v>
      </c>
      <c r="N131" s="140">
        <f t="shared" si="4"/>
      </c>
      <c r="O131" s="141">
        <f t="shared" si="4"/>
        <v>1</v>
      </c>
      <c r="P131" s="89"/>
    </row>
    <row r="132" spans="2:16" ht="15">
      <c r="B132" s="89"/>
      <c r="C132" s="143" t="s">
        <v>351</v>
      </c>
      <c r="D132" s="144" t="str">
        <f>IF(D126&gt;"",D126&amp;" / "&amp;D127,"")</f>
        <v>Frey Hewitt / Erik Holmberg</v>
      </c>
      <c r="E132" s="145" t="str">
        <f>IF(H126&gt;"",H126&amp;" / "&amp;H127,"")</f>
        <v>Daniel Filyshkin / Jakov Trifonov</v>
      </c>
      <c r="F132" s="146"/>
      <c r="G132" s="147">
        <v>2</v>
      </c>
      <c r="H132" s="148">
        <v>6</v>
      </c>
      <c r="I132" s="149">
        <v>9</v>
      </c>
      <c r="J132" s="149"/>
      <c r="K132" s="149"/>
      <c r="L132" s="138">
        <f>IF(ISBLANK(G132),"",COUNTIF(G132:K132,"&gt;=0"))</f>
        <v>3</v>
      </c>
      <c r="M132" s="139">
        <f>IF(ISBLANK(G132),"",(IF(LEFT(G132,1)="-",1,0)+IF(LEFT(H132,1)="-",1,0)+IF(LEFT(I132,1)="-",1,0)+IF(LEFT(J132,1)="-",1,0)+IF(LEFT(K132,1)="-",1,0)))</f>
        <v>0</v>
      </c>
      <c r="N132" s="140">
        <f t="shared" si="4"/>
        <v>1</v>
      </c>
      <c r="O132" s="141">
        <f t="shared" si="4"/>
      </c>
      <c r="P132" s="89"/>
    </row>
    <row r="133" spans="2:16" ht="15">
      <c r="B133" s="89"/>
      <c r="C133" s="133" t="s">
        <v>352</v>
      </c>
      <c r="D133" s="134" t="str">
        <f>IF(+D123&gt;"",D123&amp;" - "&amp;H124,"")</f>
        <v>Frey Hewitt - Aleksei Ryzhenkov</v>
      </c>
      <c r="E133" s="135"/>
      <c r="F133" s="136"/>
      <c r="G133" s="150">
        <v>-9</v>
      </c>
      <c r="H133" s="137">
        <v>8</v>
      </c>
      <c r="I133" s="137">
        <v>3</v>
      </c>
      <c r="J133" s="137">
        <v>4</v>
      </c>
      <c r="K133" s="151"/>
      <c r="L133" s="138">
        <f>IF(ISBLANK(G133),"",COUNTIF(G133:K133,"&gt;=0"))</f>
        <v>3</v>
      </c>
      <c r="M133" s="139">
        <f>IF(ISBLANK(G133),"",(IF(LEFT(G133,1)="-",1,0)+IF(LEFT(H133,1)="-",1,0)+IF(LEFT(I133,1)="-",1,0)+IF(LEFT(J133,1)="-",1,0)+IF(LEFT(K133,1)="-",1,0)))</f>
        <v>1</v>
      </c>
      <c r="N133" s="140">
        <f t="shared" si="4"/>
        <v>1</v>
      </c>
      <c r="O133" s="141">
        <f t="shared" si="4"/>
      </c>
      <c r="P133" s="89"/>
    </row>
    <row r="134" spans="2:16" ht="15.75" thickBot="1">
      <c r="B134" s="89"/>
      <c r="C134" s="133" t="s">
        <v>353</v>
      </c>
      <c r="D134" s="134" t="str">
        <f>IF(+D124&gt;"",D124&amp;" - "&amp;H123,"")</f>
        <v>Erik Holmberg - Daniel Filyshkin</v>
      </c>
      <c r="E134" s="135"/>
      <c r="F134" s="136"/>
      <c r="G134" s="151"/>
      <c r="H134" s="137"/>
      <c r="I134" s="151"/>
      <c r="J134" s="137"/>
      <c r="K134" s="137"/>
      <c r="L134" s="138">
        <f>IF(ISBLANK(G134),"",COUNTIF(G134:K134,"&gt;=0"))</f>
      </c>
      <c r="M134" s="152">
        <f>IF(ISBLANK(G134),"",(IF(LEFT(G134,1)="-",1,0)+IF(LEFT(H134,1)="-",1,0)+IF(LEFT(I134,1)="-",1,0)+IF(LEFT(J134,1)="-",1,0)+IF(LEFT(K134,1)="-",1,0)))</f>
      </c>
      <c r="N134" s="140">
        <f t="shared" si="4"/>
      </c>
      <c r="O134" s="141">
        <f t="shared" si="4"/>
      </c>
      <c r="P134" s="89"/>
    </row>
    <row r="135" spans="2:16" ht="16.5" thickBot="1">
      <c r="B135" s="80"/>
      <c r="C135" s="83"/>
      <c r="D135" s="83"/>
      <c r="E135" s="83"/>
      <c r="F135" s="83"/>
      <c r="G135" s="83"/>
      <c r="H135" s="83"/>
      <c r="I135" s="83"/>
      <c r="J135" s="153" t="s">
        <v>305</v>
      </c>
      <c r="K135" s="154"/>
      <c r="L135" s="155">
        <f>IF(ISBLANK(E130),"",SUM(L130:L134))</f>
      </c>
      <c r="M135" s="156">
        <f>IF(ISBLANK(F130),"",SUM(M130:M134))</f>
      </c>
      <c r="N135" s="157">
        <f>IF(ISBLANK(G130),"",SUM(N130:N134))</f>
        <v>3</v>
      </c>
      <c r="O135" s="158">
        <f>IF(ISBLANK(G130),"",SUM(O130:O134))</f>
        <v>1</v>
      </c>
      <c r="P135" s="89"/>
    </row>
    <row r="136" spans="2:16" ht="15">
      <c r="B136" s="80"/>
      <c r="C136" s="82" t="s">
        <v>354</v>
      </c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101"/>
    </row>
    <row r="137" spans="2:16" ht="15">
      <c r="B137" s="80"/>
      <c r="C137" s="159" t="s">
        <v>355</v>
      </c>
      <c r="D137" s="159"/>
      <c r="E137" s="159" t="s">
        <v>356</v>
      </c>
      <c r="F137" s="160"/>
      <c r="G137" s="159"/>
      <c r="H137" s="159" t="s">
        <v>112</v>
      </c>
      <c r="I137" s="160"/>
      <c r="J137" s="159"/>
      <c r="K137" s="161" t="s">
        <v>357</v>
      </c>
      <c r="L137" s="81"/>
      <c r="M137" s="83"/>
      <c r="N137" s="83"/>
      <c r="O137" s="83"/>
      <c r="P137" s="101"/>
    </row>
    <row r="138" spans="2:16" ht="18.75" thickBot="1">
      <c r="B138" s="80"/>
      <c r="C138" s="83"/>
      <c r="D138" s="83"/>
      <c r="E138" s="83"/>
      <c r="F138" s="83"/>
      <c r="G138" s="83"/>
      <c r="H138" s="83"/>
      <c r="I138" s="83"/>
      <c r="J138" s="83"/>
      <c r="K138" s="162" t="str">
        <f>IF(N135=3,D122,IF(O135=3,H122,""))</f>
        <v>MBF</v>
      </c>
      <c r="L138" s="163"/>
      <c r="M138" s="163"/>
      <c r="N138" s="163"/>
      <c r="O138" s="164"/>
      <c r="P138" s="89"/>
    </row>
    <row r="139" spans="2:16" ht="18">
      <c r="B139" s="165"/>
      <c r="C139" s="166"/>
      <c r="D139" s="166"/>
      <c r="E139" s="166"/>
      <c r="F139" s="166"/>
      <c r="G139" s="166"/>
      <c r="H139" s="166"/>
      <c r="I139" s="166"/>
      <c r="J139" s="166"/>
      <c r="K139" s="167"/>
      <c r="L139" s="167"/>
      <c r="M139" s="167"/>
      <c r="N139" s="167"/>
      <c r="O139" s="167"/>
      <c r="P139" s="168"/>
    </row>
    <row r="140" spans="2:16" ht="18">
      <c r="B140" s="81"/>
      <c r="C140" s="175"/>
      <c r="D140" s="175"/>
      <c r="E140" s="175"/>
      <c r="F140" s="175"/>
      <c r="G140" s="175"/>
      <c r="H140" s="175"/>
      <c r="I140" s="175"/>
      <c r="J140" s="175"/>
      <c r="K140" s="176"/>
      <c r="L140" s="176"/>
      <c r="M140" s="176"/>
      <c r="N140" s="176"/>
      <c r="O140" s="176"/>
      <c r="P140" s="81"/>
    </row>
    <row r="141" spans="2:16" ht="18">
      <c r="B141" s="81"/>
      <c r="C141" s="177" t="s">
        <v>368</v>
      </c>
      <c r="D141" s="177"/>
      <c r="E141" s="175"/>
      <c r="F141" s="175"/>
      <c r="G141" s="175"/>
      <c r="H141" s="175"/>
      <c r="I141" s="175"/>
      <c r="J141" s="175"/>
      <c r="K141" s="176"/>
      <c r="L141" s="176"/>
      <c r="M141" s="176"/>
      <c r="N141" s="176"/>
      <c r="O141" s="176"/>
      <c r="P141" s="81"/>
    </row>
    <row r="143" spans="2:16" ht="15.75">
      <c r="B143" s="75"/>
      <c r="C143" s="76"/>
      <c r="D143" s="77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9"/>
    </row>
    <row r="144" spans="2:16" ht="15.75">
      <c r="B144" s="80"/>
      <c r="C144" s="81"/>
      <c r="D144" s="82" t="s">
        <v>317</v>
      </c>
      <c r="E144" s="83"/>
      <c r="F144" s="83"/>
      <c r="G144" s="81"/>
      <c r="H144" s="84" t="s">
        <v>318</v>
      </c>
      <c r="I144" s="85"/>
      <c r="J144" s="86"/>
      <c r="K144" s="87"/>
      <c r="L144" s="87"/>
      <c r="M144" s="87"/>
      <c r="N144" s="87"/>
      <c r="O144" s="88"/>
      <c r="P144" s="89"/>
    </row>
    <row r="145" spans="2:16" ht="20.25">
      <c r="B145" s="80"/>
      <c r="C145" s="91"/>
      <c r="D145" s="92" t="s">
        <v>319</v>
      </c>
      <c r="E145" s="83"/>
      <c r="F145" s="83"/>
      <c r="G145" s="81"/>
      <c r="H145" s="84" t="s">
        <v>320</v>
      </c>
      <c r="I145" s="85"/>
      <c r="J145" s="86"/>
      <c r="K145" s="87"/>
      <c r="L145" s="87"/>
      <c r="M145" s="87"/>
      <c r="N145" s="87"/>
      <c r="O145" s="88"/>
      <c r="P145" s="89"/>
    </row>
    <row r="146" spans="2:16" ht="15">
      <c r="B146" s="80"/>
      <c r="C146" s="83"/>
      <c r="D146" s="83"/>
      <c r="E146" s="83"/>
      <c r="F146" s="83"/>
      <c r="G146" s="83"/>
      <c r="H146" s="84" t="s">
        <v>321</v>
      </c>
      <c r="I146" s="94"/>
      <c r="J146" s="86"/>
      <c r="K146" s="86"/>
      <c r="L146" s="86"/>
      <c r="M146" s="86"/>
      <c r="N146" s="86"/>
      <c r="O146" s="95"/>
      <c r="P146" s="89"/>
    </row>
    <row r="147" spans="2:16" ht="15.75">
      <c r="B147" s="80"/>
      <c r="C147" s="83"/>
      <c r="D147" s="83"/>
      <c r="E147" s="83"/>
      <c r="F147" s="83"/>
      <c r="G147" s="83"/>
      <c r="H147" s="84" t="s">
        <v>322</v>
      </c>
      <c r="I147" s="85"/>
      <c r="J147" s="96"/>
      <c r="K147" s="97"/>
      <c r="L147" s="97"/>
      <c r="M147" s="98" t="s">
        <v>323</v>
      </c>
      <c r="N147" s="99"/>
      <c r="O147" s="95"/>
      <c r="P147" s="89"/>
    </row>
    <row r="148" spans="2:16" ht="15">
      <c r="B148" s="80"/>
      <c r="C148" s="81"/>
      <c r="D148" s="100" t="s">
        <v>324</v>
      </c>
      <c r="E148" s="83"/>
      <c r="F148" s="83"/>
      <c r="G148" s="83"/>
      <c r="H148" s="100" t="s">
        <v>324</v>
      </c>
      <c r="I148" s="83"/>
      <c r="J148" s="83"/>
      <c r="K148" s="83"/>
      <c r="L148" s="83"/>
      <c r="M148" s="83"/>
      <c r="N148" s="83"/>
      <c r="O148" s="83"/>
      <c r="P148" s="101"/>
    </row>
    <row r="149" spans="2:16" ht="15.75">
      <c r="B149" s="89"/>
      <c r="C149" s="102" t="s">
        <v>325</v>
      </c>
      <c r="D149" s="103" t="s">
        <v>302</v>
      </c>
      <c r="E149" s="104"/>
      <c r="F149" s="105"/>
      <c r="G149" s="106" t="s">
        <v>326</v>
      </c>
      <c r="H149" s="103" t="s">
        <v>52</v>
      </c>
      <c r="I149" s="107"/>
      <c r="J149" s="107"/>
      <c r="K149" s="107"/>
      <c r="L149" s="107"/>
      <c r="M149" s="107"/>
      <c r="N149" s="107"/>
      <c r="O149" s="108"/>
      <c r="P149" s="89"/>
    </row>
    <row r="150" spans="2:16" ht="15">
      <c r="B150" s="89"/>
      <c r="C150" s="109" t="s">
        <v>327</v>
      </c>
      <c r="D150" s="110" t="s">
        <v>331</v>
      </c>
      <c r="E150" s="111" t="s">
        <v>329</v>
      </c>
      <c r="F150" s="112"/>
      <c r="G150" s="113" t="s">
        <v>330</v>
      </c>
      <c r="H150" s="110" t="s">
        <v>369</v>
      </c>
      <c r="I150" s="87" t="s">
        <v>332</v>
      </c>
      <c r="J150" s="87" t="s">
        <v>332</v>
      </c>
      <c r="K150" s="87" t="s">
        <v>332</v>
      </c>
      <c r="L150" s="87" t="s">
        <v>332</v>
      </c>
      <c r="M150" s="87" t="s">
        <v>332</v>
      </c>
      <c r="N150" s="87" t="s">
        <v>332</v>
      </c>
      <c r="O150" s="88" t="s">
        <v>332</v>
      </c>
      <c r="P150" s="89"/>
    </row>
    <row r="151" spans="2:16" ht="15">
      <c r="B151" s="89"/>
      <c r="C151" s="115" t="s">
        <v>333</v>
      </c>
      <c r="D151" s="110" t="s">
        <v>337</v>
      </c>
      <c r="E151" s="111" t="s">
        <v>335</v>
      </c>
      <c r="F151" s="112"/>
      <c r="G151" s="116" t="s">
        <v>336</v>
      </c>
      <c r="H151" s="110" t="s">
        <v>370</v>
      </c>
      <c r="I151" s="87" t="s">
        <v>338</v>
      </c>
      <c r="J151" s="87" t="s">
        <v>338</v>
      </c>
      <c r="K151" s="87" t="s">
        <v>338</v>
      </c>
      <c r="L151" s="87" t="s">
        <v>338</v>
      </c>
      <c r="M151" s="87" t="s">
        <v>338</v>
      </c>
      <c r="N151" s="87" t="s">
        <v>338</v>
      </c>
      <c r="O151" s="88" t="s">
        <v>338</v>
      </c>
      <c r="P151" s="89"/>
    </row>
    <row r="152" spans="2:16" ht="15">
      <c r="B152" s="80"/>
      <c r="C152" s="117" t="s">
        <v>339</v>
      </c>
      <c r="D152" s="118"/>
      <c r="E152" s="119"/>
      <c r="F152" s="120"/>
      <c r="G152" s="117" t="s">
        <v>339</v>
      </c>
      <c r="H152" s="121"/>
      <c r="I152" s="121"/>
      <c r="J152" s="121"/>
      <c r="K152" s="121"/>
      <c r="L152" s="121"/>
      <c r="M152" s="121"/>
      <c r="N152" s="121"/>
      <c r="O152" s="121"/>
      <c r="P152" s="101"/>
    </row>
    <row r="153" spans="2:16" ht="15">
      <c r="B153" s="89"/>
      <c r="C153" s="109"/>
      <c r="D153" s="110" t="s">
        <v>331</v>
      </c>
      <c r="E153" s="122" t="s">
        <v>329</v>
      </c>
      <c r="F153" s="112"/>
      <c r="G153" s="113"/>
      <c r="H153" s="110" t="s">
        <v>369</v>
      </c>
      <c r="I153" s="87" t="s">
        <v>332</v>
      </c>
      <c r="J153" s="87" t="s">
        <v>332</v>
      </c>
      <c r="K153" s="87" t="s">
        <v>332</v>
      </c>
      <c r="L153" s="87" t="s">
        <v>332</v>
      </c>
      <c r="M153" s="87" t="s">
        <v>332</v>
      </c>
      <c r="N153" s="87" t="s">
        <v>332</v>
      </c>
      <c r="O153" s="88" t="s">
        <v>332</v>
      </c>
      <c r="P153" s="89"/>
    </row>
    <row r="154" spans="2:16" ht="15">
      <c r="B154" s="89"/>
      <c r="C154" s="123"/>
      <c r="D154" s="110" t="s">
        <v>337</v>
      </c>
      <c r="E154" s="122" t="s">
        <v>335</v>
      </c>
      <c r="F154" s="112"/>
      <c r="G154" s="124"/>
      <c r="H154" s="110" t="s">
        <v>370</v>
      </c>
      <c r="I154" s="87" t="s">
        <v>338</v>
      </c>
      <c r="J154" s="87" t="s">
        <v>338</v>
      </c>
      <c r="K154" s="87" t="s">
        <v>338</v>
      </c>
      <c r="L154" s="87" t="s">
        <v>338</v>
      </c>
      <c r="M154" s="87" t="s">
        <v>338</v>
      </c>
      <c r="N154" s="87" t="s">
        <v>338</v>
      </c>
      <c r="O154" s="88" t="s">
        <v>338</v>
      </c>
      <c r="P154" s="89"/>
    </row>
    <row r="155" spans="2:16" ht="15.75">
      <c r="B155" s="80"/>
      <c r="C155" s="83"/>
      <c r="D155" s="83"/>
      <c r="E155" s="83"/>
      <c r="F155" s="83"/>
      <c r="G155" s="125" t="s">
        <v>340</v>
      </c>
      <c r="H155" s="100"/>
      <c r="I155" s="100"/>
      <c r="J155" s="100"/>
      <c r="K155" s="83"/>
      <c r="L155" s="83"/>
      <c r="M155" s="83"/>
      <c r="N155" s="126"/>
      <c r="O155" s="81"/>
      <c r="P155" s="101"/>
    </row>
    <row r="156" spans="2:16" ht="15">
      <c r="B156" s="80"/>
      <c r="C156" s="127" t="s">
        <v>341</v>
      </c>
      <c r="D156" s="83"/>
      <c r="E156" s="83"/>
      <c r="F156" s="83"/>
      <c r="G156" s="128" t="s">
        <v>342</v>
      </c>
      <c r="H156" s="128" t="s">
        <v>343</v>
      </c>
      <c r="I156" s="128" t="s">
        <v>344</v>
      </c>
      <c r="J156" s="128" t="s">
        <v>345</v>
      </c>
      <c r="K156" s="128" t="s">
        <v>346</v>
      </c>
      <c r="L156" s="129" t="s">
        <v>79</v>
      </c>
      <c r="M156" s="130"/>
      <c r="N156" s="131" t="s">
        <v>347</v>
      </c>
      <c r="O156" s="132" t="s">
        <v>348</v>
      </c>
      <c r="P156" s="89"/>
    </row>
    <row r="157" spans="2:16" ht="15">
      <c r="B157" s="89"/>
      <c r="C157" s="133" t="s">
        <v>349</v>
      </c>
      <c r="D157" s="134" t="str">
        <f>IF(D150&gt;"",D150&amp;" - "&amp;H150,"")</f>
        <v>Veikka Flemming - Frey Hewitt</v>
      </c>
      <c r="E157" s="135"/>
      <c r="F157" s="136"/>
      <c r="G157" s="137">
        <v>2</v>
      </c>
      <c r="H157" s="137">
        <v>4</v>
      </c>
      <c r="I157" s="137">
        <v>6</v>
      </c>
      <c r="J157" s="137"/>
      <c r="K157" s="137"/>
      <c r="L157" s="138">
        <f>IF(ISBLANK(G157),"",COUNTIF(G157:K157,"&gt;=0"))</f>
        <v>3</v>
      </c>
      <c r="M157" s="139">
        <f>IF(ISBLANK(G157),"",(IF(LEFT(G157,1)="-",1,0)+IF(LEFT(H157,1)="-",1,0)+IF(LEFT(I157,1)="-",1,0)+IF(LEFT(J157,1)="-",1,0)+IF(LEFT(K157,1)="-",1,0)))</f>
        <v>0</v>
      </c>
      <c r="N157" s="140">
        <f aca="true" t="shared" si="5" ref="N157:O161">IF(L157=3,1,"")</f>
        <v>1</v>
      </c>
      <c r="O157" s="141">
        <f t="shared" si="5"/>
      </c>
      <c r="P157" s="89"/>
    </row>
    <row r="158" spans="2:16" ht="15">
      <c r="B158" s="89"/>
      <c r="C158" s="133" t="s">
        <v>350</v>
      </c>
      <c r="D158" s="134" t="str">
        <f>IF(D151&gt;"",D151&amp;" - "&amp;H151,"")</f>
        <v>Alex Naumi - Erik Holmberg</v>
      </c>
      <c r="E158" s="135"/>
      <c r="F158" s="136"/>
      <c r="G158" s="142">
        <v>1</v>
      </c>
      <c r="H158" s="137">
        <v>0</v>
      </c>
      <c r="I158" s="137">
        <v>3</v>
      </c>
      <c r="J158" s="137"/>
      <c r="K158" s="137"/>
      <c r="L158" s="138">
        <f>IF(ISBLANK(G158),"",COUNTIF(G158:K158,"&gt;=0"))</f>
        <v>3</v>
      </c>
      <c r="M158" s="139">
        <f>IF(ISBLANK(G158),"",(IF(LEFT(G158,1)="-",1,0)+IF(LEFT(H158,1)="-",1,0)+IF(LEFT(I158,1)="-",1,0)+IF(LEFT(J158,1)="-",1,0)+IF(LEFT(K158,1)="-",1,0)))</f>
        <v>0</v>
      </c>
      <c r="N158" s="140">
        <f t="shared" si="5"/>
        <v>1</v>
      </c>
      <c r="O158" s="141">
        <f t="shared" si="5"/>
      </c>
      <c r="P158" s="89"/>
    </row>
    <row r="159" spans="2:16" ht="15">
      <c r="B159" s="89"/>
      <c r="C159" s="143" t="s">
        <v>351</v>
      </c>
      <c r="D159" s="144" t="str">
        <f>IF(D153&gt;"",D153&amp;" / "&amp;D154,"")</f>
        <v>Veikka Flemming / Alex Naumi</v>
      </c>
      <c r="E159" s="145" t="str">
        <f>IF(H153&gt;"",H153&amp;" / "&amp;H154,"")</f>
        <v>Frey Hewitt / Erik Holmberg</v>
      </c>
      <c r="F159" s="146"/>
      <c r="G159" s="147">
        <v>3</v>
      </c>
      <c r="H159" s="148">
        <v>5</v>
      </c>
      <c r="I159" s="149">
        <v>3</v>
      </c>
      <c r="J159" s="149"/>
      <c r="K159" s="149"/>
      <c r="L159" s="138">
        <f>IF(ISBLANK(G159),"",COUNTIF(G159:K159,"&gt;=0"))</f>
        <v>3</v>
      </c>
      <c r="M159" s="139">
        <f>IF(ISBLANK(G159),"",(IF(LEFT(G159,1)="-",1,0)+IF(LEFT(H159,1)="-",1,0)+IF(LEFT(I159,1)="-",1,0)+IF(LEFT(J159,1)="-",1,0)+IF(LEFT(K159,1)="-",1,0)))</f>
        <v>0</v>
      </c>
      <c r="N159" s="140">
        <f t="shared" si="5"/>
        <v>1</v>
      </c>
      <c r="O159" s="141">
        <f t="shared" si="5"/>
      </c>
      <c r="P159" s="89"/>
    </row>
    <row r="160" spans="2:16" ht="15">
      <c r="B160" s="89"/>
      <c r="C160" s="133" t="s">
        <v>352</v>
      </c>
      <c r="D160" s="134" t="str">
        <f>IF(+D150&gt;"",D150&amp;" - "&amp;H151,"")</f>
        <v>Veikka Flemming - Erik Holmberg</v>
      </c>
      <c r="E160" s="135"/>
      <c r="F160" s="136"/>
      <c r="G160" s="150"/>
      <c r="H160" s="137"/>
      <c r="I160" s="137"/>
      <c r="J160" s="137"/>
      <c r="K160" s="151"/>
      <c r="L160" s="138">
        <f>IF(ISBLANK(G160),"",COUNTIF(G160:K160,"&gt;=0"))</f>
      </c>
      <c r="M160" s="139">
        <f>IF(ISBLANK(G160),"",(IF(LEFT(G160,1)="-",1,0)+IF(LEFT(H160,1)="-",1,0)+IF(LEFT(I160,1)="-",1,0)+IF(LEFT(J160,1)="-",1,0)+IF(LEFT(K160,1)="-",1,0)))</f>
      </c>
      <c r="N160" s="140">
        <f t="shared" si="5"/>
      </c>
      <c r="O160" s="141">
        <f t="shared" si="5"/>
      </c>
      <c r="P160" s="89"/>
    </row>
    <row r="161" spans="2:16" ht="15.75" thickBot="1">
      <c r="B161" s="89"/>
      <c r="C161" s="133" t="s">
        <v>353</v>
      </c>
      <c r="D161" s="134" t="str">
        <f>IF(+D151&gt;"",D151&amp;" - "&amp;H150,"")</f>
        <v>Alex Naumi - Frey Hewitt</v>
      </c>
      <c r="E161" s="135"/>
      <c r="F161" s="136"/>
      <c r="G161" s="151"/>
      <c r="H161" s="137"/>
      <c r="I161" s="151"/>
      <c r="J161" s="137"/>
      <c r="K161" s="137"/>
      <c r="L161" s="138">
        <f>IF(ISBLANK(G161),"",COUNTIF(G161:K161,"&gt;=0"))</f>
      </c>
      <c r="M161" s="152">
        <f>IF(ISBLANK(G161),"",(IF(LEFT(G161,1)="-",1,0)+IF(LEFT(H161,1)="-",1,0)+IF(LEFT(I161,1)="-",1,0)+IF(LEFT(J161,1)="-",1,0)+IF(LEFT(K161,1)="-",1,0)))</f>
      </c>
      <c r="N161" s="140">
        <f t="shared" si="5"/>
      </c>
      <c r="O161" s="141">
        <f t="shared" si="5"/>
      </c>
      <c r="P161" s="89"/>
    </row>
    <row r="162" spans="2:16" ht="16.5" thickBot="1">
      <c r="B162" s="80"/>
      <c r="C162" s="83"/>
      <c r="D162" s="83"/>
      <c r="E162" s="83"/>
      <c r="F162" s="83"/>
      <c r="G162" s="83"/>
      <c r="H162" s="83"/>
      <c r="I162" s="83"/>
      <c r="J162" s="153" t="s">
        <v>305</v>
      </c>
      <c r="K162" s="154"/>
      <c r="L162" s="155">
        <f>IF(ISBLANK(E157),"",SUM(L157:L161))</f>
      </c>
      <c r="M162" s="156">
        <f>IF(ISBLANK(F157),"",SUM(M157:M161))</f>
      </c>
      <c r="N162" s="157">
        <f>IF(ISBLANK(G157),"",SUM(N157:N161))</f>
        <v>3</v>
      </c>
      <c r="O162" s="158">
        <f>IF(ISBLANK(G157),"",SUM(O157:O161))</f>
        <v>0</v>
      </c>
      <c r="P162" s="89"/>
    </row>
    <row r="163" spans="2:16" ht="15">
      <c r="B163" s="80"/>
      <c r="C163" s="82" t="s">
        <v>354</v>
      </c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101"/>
    </row>
    <row r="164" spans="2:16" ht="15">
      <c r="B164" s="80"/>
      <c r="C164" s="159" t="s">
        <v>355</v>
      </c>
      <c r="D164" s="159"/>
      <c r="E164" s="159" t="s">
        <v>356</v>
      </c>
      <c r="F164" s="160"/>
      <c r="G164" s="159"/>
      <c r="H164" s="159" t="s">
        <v>112</v>
      </c>
      <c r="I164" s="160"/>
      <c r="J164" s="159"/>
      <c r="K164" s="161" t="s">
        <v>357</v>
      </c>
      <c r="L164" s="81"/>
      <c r="M164" s="83"/>
      <c r="N164" s="83"/>
      <c r="O164" s="83"/>
      <c r="P164" s="101"/>
    </row>
    <row r="165" spans="2:16" ht="18.75" thickBot="1">
      <c r="B165" s="80"/>
      <c r="C165" s="83"/>
      <c r="D165" s="83"/>
      <c r="E165" s="83"/>
      <c r="F165" s="83"/>
      <c r="G165" s="83"/>
      <c r="H165" s="83"/>
      <c r="I165" s="83"/>
      <c r="J165" s="83"/>
      <c r="K165" s="162" t="str">
        <f>IF(N162=3,D149,IF(O162=3,H149,""))</f>
        <v>KoKa 1</v>
      </c>
      <c r="L165" s="163"/>
      <c r="M165" s="163"/>
      <c r="N165" s="163"/>
      <c r="O165" s="164"/>
      <c r="P165" s="89"/>
    </row>
    <row r="166" spans="2:16" ht="18">
      <c r="B166" s="165"/>
      <c r="C166" s="166"/>
      <c r="D166" s="166"/>
      <c r="E166" s="166"/>
      <c r="F166" s="166"/>
      <c r="G166" s="166"/>
      <c r="H166" s="166"/>
      <c r="I166" s="166"/>
      <c r="J166" s="166"/>
      <c r="K166" s="167"/>
      <c r="L166" s="167"/>
      <c r="M166" s="167"/>
      <c r="N166" s="167"/>
      <c r="O166" s="167"/>
      <c r="P166" s="168"/>
    </row>
    <row r="167" spans="2:16" ht="18">
      <c r="B167" s="81"/>
      <c r="C167" s="175"/>
      <c r="D167" s="175"/>
      <c r="E167" s="175"/>
      <c r="F167" s="175"/>
      <c r="G167" s="175"/>
      <c r="H167" s="175"/>
      <c r="I167" s="175"/>
      <c r="J167" s="175"/>
      <c r="K167" s="176"/>
      <c r="L167" s="176"/>
      <c r="M167" s="176"/>
      <c r="N167" s="176"/>
      <c r="O167" s="176"/>
      <c r="P167" s="81"/>
    </row>
    <row r="168" spans="2:16" ht="18">
      <c r="B168" s="81"/>
      <c r="C168" s="175" t="s">
        <v>371</v>
      </c>
      <c r="D168" s="175"/>
      <c r="E168" s="175"/>
      <c r="F168" s="175"/>
      <c r="G168" s="175"/>
      <c r="H168" s="175"/>
      <c r="I168" s="175"/>
      <c r="J168" s="175"/>
      <c r="K168" s="176"/>
      <c r="L168" s="176"/>
      <c r="M168" s="176"/>
      <c r="N168" s="176"/>
      <c r="O168" s="176"/>
      <c r="P168" s="81"/>
    </row>
    <row r="170" spans="2:16" ht="15.75">
      <c r="B170" s="75"/>
      <c r="C170" s="76"/>
      <c r="D170" s="77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9"/>
    </row>
    <row r="171" spans="2:16" ht="15.75">
      <c r="B171" s="80"/>
      <c r="C171" s="81"/>
      <c r="D171" s="82" t="s">
        <v>317</v>
      </c>
      <c r="E171" s="83"/>
      <c r="F171" s="83"/>
      <c r="G171" s="81"/>
      <c r="H171" s="84" t="s">
        <v>318</v>
      </c>
      <c r="I171" s="85"/>
      <c r="J171" s="86"/>
      <c r="K171" s="87"/>
      <c r="L171" s="87"/>
      <c r="M171" s="87"/>
      <c r="N171" s="87"/>
      <c r="O171" s="88"/>
      <c r="P171" s="89"/>
    </row>
    <row r="172" spans="2:16" ht="20.25">
      <c r="B172" s="80"/>
      <c r="C172" s="91"/>
      <c r="D172" s="92" t="s">
        <v>319</v>
      </c>
      <c r="E172" s="83"/>
      <c r="F172" s="83"/>
      <c r="G172" s="81"/>
      <c r="H172" s="84" t="s">
        <v>320</v>
      </c>
      <c r="I172" s="85"/>
      <c r="J172" s="86"/>
      <c r="K172" s="87"/>
      <c r="L172" s="87"/>
      <c r="M172" s="87"/>
      <c r="N172" s="87"/>
      <c r="O172" s="88"/>
      <c r="P172" s="89"/>
    </row>
    <row r="173" spans="2:16" ht="15">
      <c r="B173" s="80"/>
      <c r="C173" s="83"/>
      <c r="D173" s="83"/>
      <c r="E173" s="83"/>
      <c r="F173" s="83"/>
      <c r="G173" s="83"/>
      <c r="H173" s="84" t="s">
        <v>321</v>
      </c>
      <c r="I173" s="94"/>
      <c r="J173" s="86"/>
      <c r="K173" s="86"/>
      <c r="L173" s="86"/>
      <c r="M173" s="86"/>
      <c r="N173" s="86"/>
      <c r="O173" s="95"/>
      <c r="P173" s="89"/>
    </row>
    <row r="174" spans="2:16" ht="15.75">
      <c r="B174" s="80"/>
      <c r="C174" s="83"/>
      <c r="D174" s="83"/>
      <c r="E174" s="83"/>
      <c r="F174" s="83"/>
      <c r="G174" s="83"/>
      <c r="H174" s="84" t="s">
        <v>322</v>
      </c>
      <c r="I174" s="85"/>
      <c r="J174" s="96"/>
      <c r="K174" s="97"/>
      <c r="L174" s="97"/>
      <c r="M174" s="98" t="s">
        <v>323</v>
      </c>
      <c r="N174" s="99"/>
      <c r="O174" s="95"/>
      <c r="P174" s="89"/>
    </row>
    <row r="175" spans="2:16" ht="15">
      <c r="B175" s="80"/>
      <c r="C175" s="81"/>
      <c r="D175" s="100" t="s">
        <v>324</v>
      </c>
      <c r="E175" s="83"/>
      <c r="F175" s="83"/>
      <c r="G175" s="83"/>
      <c r="H175" s="100" t="s">
        <v>324</v>
      </c>
      <c r="I175" s="83"/>
      <c r="J175" s="83"/>
      <c r="K175" s="83"/>
      <c r="L175" s="83"/>
      <c r="M175" s="83"/>
      <c r="N175" s="83"/>
      <c r="O175" s="83"/>
      <c r="P175" s="101"/>
    </row>
    <row r="176" spans="2:16" ht="15.75">
      <c r="B176" s="89"/>
      <c r="C176" s="102" t="s">
        <v>325</v>
      </c>
      <c r="D176" s="103" t="s">
        <v>84</v>
      </c>
      <c r="E176" s="104"/>
      <c r="F176" s="105"/>
      <c r="G176" s="106" t="s">
        <v>326</v>
      </c>
      <c r="H176" s="103" t="s">
        <v>86</v>
      </c>
      <c r="I176" s="107"/>
      <c r="J176" s="107"/>
      <c r="K176" s="107"/>
      <c r="L176" s="107"/>
      <c r="M176" s="107"/>
      <c r="N176" s="107"/>
      <c r="O176" s="108"/>
      <c r="P176" s="89"/>
    </row>
    <row r="177" spans="2:16" ht="15">
      <c r="B177" s="89"/>
      <c r="C177" s="109" t="s">
        <v>327</v>
      </c>
      <c r="D177" s="110" t="s">
        <v>328</v>
      </c>
      <c r="E177" s="111" t="s">
        <v>329</v>
      </c>
      <c r="F177" s="112"/>
      <c r="G177" s="113" t="s">
        <v>330</v>
      </c>
      <c r="H177" s="110" t="s">
        <v>117</v>
      </c>
      <c r="I177" s="87" t="s">
        <v>332</v>
      </c>
      <c r="J177" s="87" t="s">
        <v>332</v>
      </c>
      <c r="K177" s="87" t="s">
        <v>332</v>
      </c>
      <c r="L177" s="87" t="s">
        <v>332</v>
      </c>
      <c r="M177" s="87" t="s">
        <v>332</v>
      </c>
      <c r="N177" s="87" t="s">
        <v>332</v>
      </c>
      <c r="O177" s="88" t="s">
        <v>332</v>
      </c>
      <c r="P177" s="89"/>
    </row>
    <row r="178" spans="2:16" ht="15">
      <c r="B178" s="89"/>
      <c r="C178" s="115" t="s">
        <v>333</v>
      </c>
      <c r="D178" s="110" t="s">
        <v>334</v>
      </c>
      <c r="E178" s="111" t="s">
        <v>335</v>
      </c>
      <c r="F178" s="112"/>
      <c r="G178" s="116" t="s">
        <v>336</v>
      </c>
      <c r="H178" s="110" t="s">
        <v>372</v>
      </c>
      <c r="I178" s="87" t="s">
        <v>338</v>
      </c>
      <c r="J178" s="87" t="s">
        <v>338</v>
      </c>
      <c r="K178" s="87" t="s">
        <v>338</v>
      </c>
      <c r="L178" s="87" t="s">
        <v>338</v>
      </c>
      <c r="M178" s="87" t="s">
        <v>338</v>
      </c>
      <c r="N178" s="87" t="s">
        <v>338</v>
      </c>
      <c r="O178" s="88" t="s">
        <v>338</v>
      </c>
      <c r="P178" s="89"/>
    </row>
    <row r="179" spans="2:16" ht="15">
      <c r="B179" s="80"/>
      <c r="C179" s="117" t="s">
        <v>339</v>
      </c>
      <c r="D179" s="118"/>
      <c r="E179" s="119"/>
      <c r="F179" s="120"/>
      <c r="G179" s="117" t="s">
        <v>339</v>
      </c>
      <c r="H179" s="121"/>
      <c r="I179" s="121"/>
      <c r="J179" s="121"/>
      <c r="K179" s="121"/>
      <c r="L179" s="121"/>
      <c r="M179" s="121"/>
      <c r="N179" s="121"/>
      <c r="O179" s="121"/>
      <c r="P179" s="101"/>
    </row>
    <row r="180" spans="2:16" ht="15">
      <c r="B180" s="89"/>
      <c r="C180" s="109"/>
      <c r="D180" s="110" t="s">
        <v>328</v>
      </c>
      <c r="E180" s="122" t="s">
        <v>329</v>
      </c>
      <c r="F180" s="112"/>
      <c r="G180" s="113"/>
      <c r="H180" s="110" t="s">
        <v>117</v>
      </c>
      <c r="I180" s="87" t="s">
        <v>332</v>
      </c>
      <c r="J180" s="87" t="s">
        <v>332</v>
      </c>
      <c r="K180" s="87" t="s">
        <v>332</v>
      </c>
      <c r="L180" s="87" t="s">
        <v>332</v>
      </c>
      <c r="M180" s="87" t="s">
        <v>332</v>
      </c>
      <c r="N180" s="87" t="s">
        <v>332</v>
      </c>
      <c r="O180" s="88" t="s">
        <v>332</v>
      </c>
      <c r="P180" s="89"/>
    </row>
    <row r="181" spans="2:16" ht="15">
      <c r="B181" s="89"/>
      <c r="C181" s="123"/>
      <c r="D181" s="110" t="s">
        <v>334</v>
      </c>
      <c r="E181" s="122" t="s">
        <v>335</v>
      </c>
      <c r="F181" s="112"/>
      <c r="G181" s="124"/>
      <c r="H181" s="110" t="s">
        <v>372</v>
      </c>
      <c r="I181" s="87" t="s">
        <v>338</v>
      </c>
      <c r="J181" s="87" t="s">
        <v>338</v>
      </c>
      <c r="K181" s="87" t="s">
        <v>338</v>
      </c>
      <c r="L181" s="87" t="s">
        <v>338</v>
      </c>
      <c r="M181" s="87" t="s">
        <v>338</v>
      </c>
      <c r="N181" s="87" t="s">
        <v>338</v>
      </c>
      <c r="O181" s="88" t="s">
        <v>338</v>
      </c>
      <c r="P181" s="89"/>
    </row>
    <row r="182" spans="2:16" ht="15.75">
      <c r="B182" s="80"/>
      <c r="C182" s="83"/>
      <c r="D182" s="83"/>
      <c r="E182" s="83"/>
      <c r="F182" s="83"/>
      <c r="G182" s="125" t="s">
        <v>340</v>
      </c>
      <c r="H182" s="100"/>
      <c r="I182" s="100"/>
      <c r="J182" s="100"/>
      <c r="K182" s="83"/>
      <c r="L182" s="83"/>
      <c r="M182" s="83"/>
      <c r="N182" s="126"/>
      <c r="O182" s="81"/>
      <c r="P182" s="101"/>
    </row>
    <row r="183" spans="2:16" ht="15">
      <c r="B183" s="80"/>
      <c r="C183" s="127" t="s">
        <v>341</v>
      </c>
      <c r="D183" s="83"/>
      <c r="E183" s="83"/>
      <c r="F183" s="83"/>
      <c r="G183" s="128" t="s">
        <v>342</v>
      </c>
      <c r="H183" s="128" t="s">
        <v>343</v>
      </c>
      <c r="I183" s="128" t="s">
        <v>344</v>
      </c>
      <c r="J183" s="128" t="s">
        <v>345</v>
      </c>
      <c r="K183" s="128" t="s">
        <v>346</v>
      </c>
      <c r="L183" s="129" t="s">
        <v>79</v>
      </c>
      <c r="M183" s="130"/>
      <c r="N183" s="131" t="s">
        <v>347</v>
      </c>
      <c r="O183" s="132" t="s">
        <v>348</v>
      </c>
      <c r="P183" s="89"/>
    </row>
    <row r="184" spans="2:16" ht="15">
      <c r="B184" s="89"/>
      <c r="C184" s="133" t="s">
        <v>349</v>
      </c>
      <c r="D184" s="134" t="str">
        <f>IF(D177&gt;"",D177&amp;" - "&amp;H177,"")</f>
        <v>Shenran Wang - Mart Luuk</v>
      </c>
      <c r="E184" s="135"/>
      <c r="F184" s="136"/>
      <c r="G184" s="137">
        <v>7</v>
      </c>
      <c r="H184" s="137">
        <v>6</v>
      </c>
      <c r="I184" s="137">
        <v>7</v>
      </c>
      <c r="J184" s="137"/>
      <c r="K184" s="137"/>
      <c r="L184" s="138">
        <f>IF(ISBLANK(G184),"",COUNTIF(G184:K184,"&gt;=0"))</f>
        <v>3</v>
      </c>
      <c r="M184" s="139">
        <f>IF(ISBLANK(G184),"",(IF(LEFT(G184,1)="-",1,0)+IF(LEFT(H184,1)="-",1,0)+IF(LEFT(I184,1)="-",1,0)+IF(LEFT(J184,1)="-",1,0)+IF(LEFT(K184,1)="-",1,0)))</f>
        <v>0</v>
      </c>
      <c r="N184" s="140">
        <f aca="true" t="shared" si="6" ref="N184:O188">IF(L184=3,1,"")</f>
        <v>1</v>
      </c>
      <c r="O184" s="141">
        <f t="shared" si="6"/>
      </c>
      <c r="P184" s="89"/>
    </row>
    <row r="185" spans="2:16" ht="15">
      <c r="B185" s="89"/>
      <c r="C185" s="133" t="s">
        <v>350</v>
      </c>
      <c r="D185" s="134" t="str">
        <f>IF(D178&gt;"",D178&amp;" - "&amp;H178,"")</f>
        <v>Evert Aittokallio - Juuso Kortetmaa</v>
      </c>
      <c r="E185" s="135"/>
      <c r="F185" s="136"/>
      <c r="G185" s="142">
        <v>-7</v>
      </c>
      <c r="H185" s="137">
        <v>10</v>
      </c>
      <c r="I185" s="137">
        <v>9</v>
      </c>
      <c r="J185" s="137">
        <v>2</v>
      </c>
      <c r="K185" s="137"/>
      <c r="L185" s="138">
        <f>IF(ISBLANK(G185),"",COUNTIF(G185:K185,"&gt;=0"))</f>
        <v>3</v>
      </c>
      <c r="M185" s="139">
        <f>IF(ISBLANK(G185),"",(IF(LEFT(G185,1)="-",1,0)+IF(LEFT(H185,1)="-",1,0)+IF(LEFT(I185,1)="-",1,0)+IF(LEFT(J185,1)="-",1,0)+IF(LEFT(K185,1)="-",1,0)))</f>
        <v>1</v>
      </c>
      <c r="N185" s="140">
        <f t="shared" si="6"/>
        <v>1</v>
      </c>
      <c r="O185" s="141">
        <f t="shared" si="6"/>
      </c>
      <c r="P185" s="89"/>
    </row>
    <row r="186" spans="2:16" ht="15">
      <c r="B186" s="89"/>
      <c r="C186" s="143" t="s">
        <v>351</v>
      </c>
      <c r="D186" s="144" t="str">
        <f>IF(D180&gt;"",D180&amp;" / "&amp;D181,"")</f>
        <v>Shenran Wang / Evert Aittokallio</v>
      </c>
      <c r="E186" s="145" t="str">
        <f>IF(H180&gt;"",H180&amp;" / "&amp;H181,"")</f>
        <v>Mart Luuk / Juuso Kortetmaa</v>
      </c>
      <c r="F186" s="146"/>
      <c r="G186" s="147">
        <v>7</v>
      </c>
      <c r="H186" s="148">
        <v>6</v>
      </c>
      <c r="I186" s="149">
        <v>5</v>
      </c>
      <c r="J186" s="149"/>
      <c r="K186" s="149"/>
      <c r="L186" s="138">
        <f>IF(ISBLANK(G186),"",COUNTIF(G186:K186,"&gt;=0"))</f>
        <v>3</v>
      </c>
      <c r="M186" s="139">
        <f>IF(ISBLANK(G186),"",(IF(LEFT(G186,1)="-",1,0)+IF(LEFT(H186,1)="-",1,0)+IF(LEFT(I186,1)="-",1,0)+IF(LEFT(J186,1)="-",1,0)+IF(LEFT(K186,1)="-",1,0)))</f>
        <v>0</v>
      </c>
      <c r="N186" s="140">
        <f t="shared" si="6"/>
        <v>1</v>
      </c>
      <c r="O186" s="141">
        <f t="shared" si="6"/>
      </c>
      <c r="P186" s="89"/>
    </row>
    <row r="187" spans="2:16" ht="15">
      <c r="B187" s="89"/>
      <c r="C187" s="133" t="s">
        <v>352</v>
      </c>
      <c r="D187" s="134" t="str">
        <f>IF(+D177&gt;"",D177&amp;" - "&amp;H178,"")</f>
        <v>Shenran Wang - Juuso Kortetmaa</v>
      </c>
      <c r="E187" s="135"/>
      <c r="F187" s="136"/>
      <c r="G187" s="150"/>
      <c r="H187" s="137"/>
      <c r="I187" s="137"/>
      <c r="J187" s="137"/>
      <c r="K187" s="151"/>
      <c r="L187" s="138">
        <f>IF(ISBLANK(G187),"",COUNTIF(G187:K187,"&gt;=0"))</f>
      </c>
      <c r="M187" s="139">
        <f>IF(ISBLANK(G187),"",(IF(LEFT(G187,1)="-",1,0)+IF(LEFT(H187,1)="-",1,0)+IF(LEFT(I187,1)="-",1,0)+IF(LEFT(J187,1)="-",1,0)+IF(LEFT(K187,1)="-",1,0)))</f>
      </c>
      <c r="N187" s="140">
        <f t="shared" si="6"/>
      </c>
      <c r="O187" s="141">
        <f t="shared" si="6"/>
      </c>
      <c r="P187" s="89"/>
    </row>
    <row r="188" spans="2:16" ht="15.75" thickBot="1">
      <c r="B188" s="89"/>
      <c r="C188" s="133" t="s">
        <v>353</v>
      </c>
      <c r="D188" s="134" t="str">
        <f>IF(+D178&gt;"",D178&amp;" - "&amp;H177,"")</f>
        <v>Evert Aittokallio - Mart Luuk</v>
      </c>
      <c r="E188" s="135"/>
      <c r="F188" s="136"/>
      <c r="G188" s="151"/>
      <c r="H188" s="137"/>
      <c r="I188" s="151"/>
      <c r="J188" s="137"/>
      <c r="K188" s="137"/>
      <c r="L188" s="138">
        <f>IF(ISBLANK(G188),"",COUNTIF(G188:K188,"&gt;=0"))</f>
      </c>
      <c r="M188" s="152">
        <f>IF(ISBLANK(G188),"",(IF(LEFT(G188,1)="-",1,0)+IF(LEFT(H188,1)="-",1,0)+IF(LEFT(I188,1)="-",1,0)+IF(LEFT(J188,1)="-",1,0)+IF(LEFT(K188,1)="-",1,0)))</f>
      </c>
      <c r="N188" s="140">
        <f t="shared" si="6"/>
      </c>
      <c r="O188" s="141">
        <f t="shared" si="6"/>
      </c>
      <c r="P188" s="89"/>
    </row>
    <row r="189" spans="2:16" ht="16.5" thickBot="1">
      <c r="B189" s="80"/>
      <c r="C189" s="83"/>
      <c r="D189" s="83"/>
      <c r="E189" s="83"/>
      <c r="F189" s="83"/>
      <c r="G189" s="83"/>
      <c r="H189" s="83"/>
      <c r="I189" s="83"/>
      <c r="J189" s="153" t="s">
        <v>305</v>
      </c>
      <c r="K189" s="154"/>
      <c r="L189" s="155">
        <f>IF(ISBLANK(E184),"",SUM(L184:L188))</f>
      </c>
      <c r="M189" s="156">
        <f>IF(ISBLANK(F184),"",SUM(M184:M188))</f>
      </c>
      <c r="N189" s="157">
        <f>IF(ISBLANK(G184),"",SUM(N184:N188))</f>
        <v>3</v>
      </c>
      <c r="O189" s="158">
        <f>IF(ISBLANK(G184),"",SUM(O184:O188))</f>
        <v>0</v>
      </c>
      <c r="P189" s="89"/>
    </row>
    <row r="190" spans="2:16" ht="15">
      <c r="B190" s="80"/>
      <c r="C190" s="82" t="s">
        <v>354</v>
      </c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101"/>
    </row>
    <row r="191" spans="2:16" ht="15">
      <c r="B191" s="80"/>
      <c r="C191" s="159" t="s">
        <v>355</v>
      </c>
      <c r="D191" s="159"/>
      <c r="E191" s="159" t="s">
        <v>356</v>
      </c>
      <c r="F191" s="160"/>
      <c r="G191" s="159"/>
      <c r="H191" s="159" t="s">
        <v>112</v>
      </c>
      <c r="I191" s="160"/>
      <c r="J191" s="159"/>
      <c r="K191" s="161" t="s">
        <v>357</v>
      </c>
      <c r="L191" s="81"/>
      <c r="M191" s="83"/>
      <c r="N191" s="83"/>
      <c r="O191" s="83"/>
      <c r="P191" s="101"/>
    </row>
    <row r="192" spans="2:16" ht="18.75" thickBot="1">
      <c r="B192" s="80"/>
      <c r="C192" s="83"/>
      <c r="D192" s="83"/>
      <c r="E192" s="83"/>
      <c r="F192" s="83"/>
      <c r="G192" s="83"/>
      <c r="H192" s="83"/>
      <c r="I192" s="83"/>
      <c r="J192" s="83"/>
      <c r="K192" s="162" t="str">
        <f>IF(N189=3,D176,IF(O189=3,H176,""))</f>
        <v>TuKa</v>
      </c>
      <c r="L192" s="163"/>
      <c r="M192" s="163"/>
      <c r="N192" s="163"/>
      <c r="O192" s="164"/>
      <c r="P192" s="89"/>
    </row>
    <row r="193" spans="2:16" ht="18">
      <c r="B193" s="165"/>
      <c r="C193" s="166"/>
      <c r="D193" s="166"/>
      <c r="E193" s="166"/>
      <c r="F193" s="166"/>
      <c r="G193" s="166"/>
      <c r="H193" s="166"/>
      <c r="I193" s="166"/>
      <c r="J193" s="166"/>
      <c r="K193" s="167"/>
      <c r="L193" s="167"/>
      <c r="M193" s="167"/>
      <c r="N193" s="167"/>
      <c r="O193" s="167"/>
      <c r="P193" s="168"/>
    </row>
    <row r="197" ht="12.75">
      <c r="C197" t="s">
        <v>371</v>
      </c>
    </row>
    <row r="199" spans="2:17" ht="15"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</row>
    <row r="200" spans="2:17" ht="15.75">
      <c r="B200" s="75"/>
      <c r="C200" s="76"/>
      <c r="D200" s="77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9"/>
      <c r="Q200" s="74"/>
    </row>
    <row r="201" spans="2:17" ht="15.75">
      <c r="B201" s="80"/>
      <c r="C201" s="81"/>
      <c r="D201" s="82" t="s">
        <v>317</v>
      </c>
      <c r="E201" s="83"/>
      <c r="F201" s="83"/>
      <c r="G201" s="81"/>
      <c r="H201" s="84" t="s">
        <v>318</v>
      </c>
      <c r="I201" s="85"/>
      <c r="J201" s="86"/>
      <c r="K201" s="87"/>
      <c r="L201" s="87"/>
      <c r="M201" s="87"/>
      <c r="N201" s="87"/>
      <c r="O201" s="88"/>
      <c r="P201" s="89"/>
      <c r="Q201" s="74"/>
    </row>
    <row r="202" spans="1:17" ht="20.25">
      <c r="A202" s="90"/>
      <c r="B202" s="80"/>
      <c r="C202" s="91"/>
      <c r="D202" s="92" t="s">
        <v>319</v>
      </c>
      <c r="E202" s="83"/>
      <c r="F202" s="83"/>
      <c r="G202" s="81"/>
      <c r="H202" s="84" t="s">
        <v>320</v>
      </c>
      <c r="I202" s="85"/>
      <c r="J202" s="86"/>
      <c r="K202" s="87"/>
      <c r="L202" s="87"/>
      <c r="M202" s="87"/>
      <c r="N202" s="87"/>
      <c r="O202" s="88"/>
      <c r="P202" s="89"/>
      <c r="Q202" s="74"/>
    </row>
    <row r="203" spans="1:17" ht="15">
      <c r="A203" s="93"/>
      <c r="B203" s="80"/>
      <c r="C203" s="83"/>
      <c r="D203" s="83"/>
      <c r="E203" s="83"/>
      <c r="F203" s="83"/>
      <c r="G203" s="83"/>
      <c r="H203" s="84" t="s">
        <v>321</v>
      </c>
      <c r="I203" s="94"/>
      <c r="J203" s="86"/>
      <c r="K203" s="86"/>
      <c r="L203" s="86"/>
      <c r="M203" s="86"/>
      <c r="N203" s="86"/>
      <c r="O203" s="95"/>
      <c r="P203" s="89"/>
      <c r="Q203" s="74"/>
    </row>
    <row r="204" spans="1:17" ht="15.75">
      <c r="A204" s="93"/>
      <c r="B204" s="80"/>
      <c r="C204" s="83"/>
      <c r="D204" s="83"/>
      <c r="E204" s="83"/>
      <c r="F204" s="83"/>
      <c r="G204" s="83"/>
      <c r="H204" s="84" t="s">
        <v>322</v>
      </c>
      <c r="I204" s="85"/>
      <c r="J204" s="96"/>
      <c r="K204" s="97"/>
      <c r="L204" s="97"/>
      <c r="M204" s="98" t="s">
        <v>323</v>
      </c>
      <c r="N204" s="99"/>
      <c r="O204" s="95"/>
      <c r="P204" s="89"/>
      <c r="Q204" s="74"/>
    </row>
    <row r="205" spans="1:17" ht="15">
      <c r="A205" s="93"/>
      <c r="B205" s="80"/>
      <c r="C205" s="81"/>
      <c r="D205" s="100" t="s">
        <v>324</v>
      </c>
      <c r="E205" s="83"/>
      <c r="F205" s="83"/>
      <c r="G205" s="83"/>
      <c r="H205" s="100" t="s">
        <v>324</v>
      </c>
      <c r="I205" s="83"/>
      <c r="J205" s="83"/>
      <c r="K205" s="83"/>
      <c r="L205" s="83"/>
      <c r="M205" s="83"/>
      <c r="N205" s="83"/>
      <c r="O205" s="83"/>
      <c r="P205" s="101"/>
      <c r="Q205" s="74"/>
    </row>
    <row r="206" spans="1:17" ht="15.75">
      <c r="A206" s="93"/>
      <c r="B206" s="89"/>
      <c r="C206" s="102" t="s">
        <v>325</v>
      </c>
      <c r="D206" s="103" t="s">
        <v>306</v>
      </c>
      <c r="E206" s="104"/>
      <c r="F206" s="105"/>
      <c r="G206" s="106" t="s">
        <v>326</v>
      </c>
      <c r="H206" s="103" t="s">
        <v>86</v>
      </c>
      <c r="I206" s="107"/>
      <c r="J206" s="107"/>
      <c r="K206" s="107"/>
      <c r="L206" s="107"/>
      <c r="M206" s="107"/>
      <c r="N206" s="107"/>
      <c r="O206" s="108"/>
      <c r="P206" s="89"/>
      <c r="Q206" s="74"/>
    </row>
    <row r="207" spans="1:17" ht="15">
      <c r="A207" s="93"/>
      <c r="B207" s="89"/>
      <c r="C207" s="109" t="s">
        <v>327</v>
      </c>
      <c r="D207" s="110" t="s">
        <v>373</v>
      </c>
      <c r="E207" s="111" t="s">
        <v>329</v>
      </c>
      <c r="F207" s="112"/>
      <c r="G207" s="113" t="s">
        <v>330</v>
      </c>
      <c r="H207" s="110" t="s">
        <v>372</v>
      </c>
      <c r="I207" s="87" t="s">
        <v>332</v>
      </c>
      <c r="J207" s="87" t="s">
        <v>332</v>
      </c>
      <c r="K207" s="87" t="s">
        <v>332</v>
      </c>
      <c r="L207" s="87" t="s">
        <v>332</v>
      </c>
      <c r="M207" s="87" t="s">
        <v>332</v>
      </c>
      <c r="N207" s="87" t="s">
        <v>332</v>
      </c>
      <c r="O207" s="88" t="s">
        <v>332</v>
      </c>
      <c r="P207" s="89"/>
      <c r="Q207" s="74"/>
    </row>
    <row r="208" spans="1:17" ht="15">
      <c r="A208" s="114"/>
      <c r="B208" s="89"/>
      <c r="C208" s="115" t="s">
        <v>333</v>
      </c>
      <c r="D208" s="110" t="s">
        <v>374</v>
      </c>
      <c r="E208" s="111" t="s">
        <v>335</v>
      </c>
      <c r="F208" s="112"/>
      <c r="G208" s="116" t="s">
        <v>336</v>
      </c>
      <c r="H208" s="110" t="s">
        <v>117</v>
      </c>
      <c r="I208" s="87" t="s">
        <v>338</v>
      </c>
      <c r="J208" s="87" t="s">
        <v>338</v>
      </c>
      <c r="K208" s="87" t="s">
        <v>338</v>
      </c>
      <c r="L208" s="87" t="s">
        <v>338</v>
      </c>
      <c r="M208" s="87" t="s">
        <v>338</v>
      </c>
      <c r="N208" s="87" t="s">
        <v>338</v>
      </c>
      <c r="O208" s="88" t="s">
        <v>338</v>
      </c>
      <c r="P208" s="89"/>
      <c r="Q208" s="74"/>
    </row>
    <row r="209" spans="1:17" ht="15">
      <c r="A209" s="114"/>
      <c r="B209" s="80"/>
      <c r="C209" s="117" t="s">
        <v>339</v>
      </c>
      <c r="D209" s="118"/>
      <c r="E209" s="119"/>
      <c r="F209" s="120"/>
      <c r="G209" s="117" t="s">
        <v>339</v>
      </c>
      <c r="H209" s="121"/>
      <c r="I209" s="121"/>
      <c r="J209" s="121"/>
      <c r="K209" s="121"/>
      <c r="L209" s="121"/>
      <c r="M209" s="121"/>
      <c r="N209" s="121"/>
      <c r="O209" s="121"/>
      <c r="P209" s="101"/>
      <c r="Q209" s="74"/>
    </row>
    <row r="210" spans="1:17" ht="15">
      <c r="A210" s="114"/>
      <c r="B210" s="89"/>
      <c r="C210" s="109"/>
      <c r="D210" s="110" t="s">
        <v>373</v>
      </c>
      <c r="E210" s="122" t="s">
        <v>329</v>
      </c>
      <c r="F210" s="112"/>
      <c r="G210" s="113"/>
      <c r="H210" s="110" t="s">
        <v>372</v>
      </c>
      <c r="I210" s="87" t="s">
        <v>332</v>
      </c>
      <c r="J210" s="87" t="s">
        <v>332</v>
      </c>
      <c r="K210" s="87" t="s">
        <v>332</v>
      </c>
      <c r="L210" s="87" t="s">
        <v>332</v>
      </c>
      <c r="M210" s="87" t="s">
        <v>332</v>
      </c>
      <c r="N210" s="87" t="s">
        <v>332</v>
      </c>
      <c r="O210" s="88" t="s">
        <v>332</v>
      </c>
      <c r="P210" s="89"/>
      <c r="Q210" s="74"/>
    </row>
    <row r="211" spans="1:17" ht="15">
      <c r="A211" s="93"/>
      <c r="B211" s="89"/>
      <c r="C211" s="123"/>
      <c r="D211" s="110" t="s">
        <v>374</v>
      </c>
      <c r="E211" s="122" t="s">
        <v>335</v>
      </c>
      <c r="F211" s="112"/>
      <c r="G211" s="124"/>
      <c r="H211" s="110" t="s">
        <v>117</v>
      </c>
      <c r="I211" s="87" t="s">
        <v>338</v>
      </c>
      <c r="J211" s="87" t="s">
        <v>338</v>
      </c>
      <c r="K211" s="87" t="s">
        <v>338</v>
      </c>
      <c r="L211" s="87" t="s">
        <v>338</v>
      </c>
      <c r="M211" s="87" t="s">
        <v>338</v>
      </c>
      <c r="N211" s="87" t="s">
        <v>338</v>
      </c>
      <c r="O211" s="88" t="s">
        <v>338</v>
      </c>
      <c r="P211" s="89"/>
      <c r="Q211" s="74"/>
    </row>
    <row r="212" spans="1:17" ht="15.75">
      <c r="A212" s="114"/>
      <c r="B212" s="80"/>
      <c r="C212" s="83"/>
      <c r="D212" s="83"/>
      <c r="E212" s="83"/>
      <c r="F212" s="83"/>
      <c r="G212" s="125" t="s">
        <v>340</v>
      </c>
      <c r="H212" s="100"/>
      <c r="I212" s="100"/>
      <c r="J212" s="100"/>
      <c r="K212" s="83"/>
      <c r="L212" s="83"/>
      <c r="M212" s="83"/>
      <c r="N212" s="126"/>
      <c r="O212" s="81"/>
      <c r="P212" s="101"/>
      <c r="Q212" s="74"/>
    </row>
    <row r="213" spans="1:17" ht="15">
      <c r="A213" s="114"/>
      <c r="B213" s="80"/>
      <c r="C213" s="127" t="s">
        <v>341</v>
      </c>
      <c r="D213" s="83"/>
      <c r="E213" s="83"/>
      <c r="F213" s="83"/>
      <c r="G213" s="128" t="s">
        <v>342</v>
      </c>
      <c r="H213" s="128" t="s">
        <v>343</v>
      </c>
      <c r="I213" s="128" t="s">
        <v>344</v>
      </c>
      <c r="J213" s="128" t="s">
        <v>345</v>
      </c>
      <c r="K213" s="128" t="s">
        <v>346</v>
      </c>
      <c r="L213" s="129" t="s">
        <v>79</v>
      </c>
      <c r="M213" s="130"/>
      <c r="N213" s="131" t="s">
        <v>347</v>
      </c>
      <c r="O213" s="132" t="s">
        <v>348</v>
      </c>
      <c r="P213" s="89"/>
      <c r="Q213" s="74"/>
    </row>
    <row r="214" spans="1:17" ht="15">
      <c r="A214" s="93"/>
      <c r="B214" s="89"/>
      <c r="C214" s="133" t="s">
        <v>349</v>
      </c>
      <c r="D214" s="134" t="str">
        <f>IF(D207&gt;"",D207&amp;" - "&amp;H207,"")</f>
        <v>Lauri Jalkanen - Juuso Kortetmaa</v>
      </c>
      <c r="E214" s="135"/>
      <c r="F214" s="136"/>
      <c r="G214" s="137">
        <v>-9</v>
      </c>
      <c r="H214" s="137">
        <v>7</v>
      </c>
      <c r="I214" s="137">
        <v>6</v>
      </c>
      <c r="J214" s="137">
        <v>10</v>
      </c>
      <c r="K214" s="137"/>
      <c r="L214" s="138">
        <f>IF(ISBLANK(G214),"",COUNTIF(G214:K214,"&gt;=0"))</f>
        <v>3</v>
      </c>
      <c r="M214" s="139">
        <f>IF(ISBLANK(G214),"",(IF(LEFT(G214,1)="-",1,0)+IF(LEFT(H214,1)="-",1,0)+IF(LEFT(I214,1)="-",1,0)+IF(LEFT(J214,1)="-",1,0)+IF(LEFT(K214,1)="-",1,0)))</f>
        <v>1</v>
      </c>
      <c r="N214" s="140">
        <f aca="true" t="shared" si="7" ref="N214:O218">IF(L214=3,1,"")</f>
        <v>1</v>
      </c>
      <c r="O214" s="141">
        <f t="shared" si="7"/>
      </c>
      <c r="P214" s="89"/>
      <c r="Q214" s="74"/>
    </row>
    <row r="215" spans="1:17" ht="15">
      <c r="A215" s="93"/>
      <c r="B215" s="89"/>
      <c r="C215" s="133" t="s">
        <v>350</v>
      </c>
      <c r="D215" s="134" t="str">
        <f>IF(D208&gt;"",D208&amp;" - "&amp;H208,"")</f>
        <v>Eero Koivistoinen - Mart Luuk</v>
      </c>
      <c r="E215" s="135"/>
      <c r="F215" s="136"/>
      <c r="G215" s="142">
        <v>-6</v>
      </c>
      <c r="H215" s="137">
        <v>-8</v>
      </c>
      <c r="I215" s="137">
        <v>-6</v>
      </c>
      <c r="J215" s="137"/>
      <c r="K215" s="137"/>
      <c r="L215" s="138">
        <f>IF(ISBLANK(G215),"",COUNTIF(G215:K215,"&gt;=0"))</f>
        <v>0</v>
      </c>
      <c r="M215" s="139">
        <f>IF(ISBLANK(G215),"",(IF(LEFT(G215,1)="-",1,0)+IF(LEFT(H215,1)="-",1,0)+IF(LEFT(I215,1)="-",1,0)+IF(LEFT(J215,1)="-",1,0)+IF(LEFT(K215,1)="-",1,0)))</f>
        <v>3</v>
      </c>
      <c r="N215" s="140">
        <f t="shared" si="7"/>
      </c>
      <c r="O215" s="141">
        <f t="shared" si="7"/>
        <v>1</v>
      </c>
      <c r="P215" s="89"/>
      <c r="Q215" s="74"/>
    </row>
    <row r="216" spans="1:17" ht="15">
      <c r="A216" s="114"/>
      <c r="B216" s="89"/>
      <c r="C216" s="143" t="s">
        <v>351</v>
      </c>
      <c r="D216" s="144" t="str">
        <f>IF(D210&gt;"",D210&amp;" / "&amp;D211,"")</f>
        <v>Lauri Jalkanen / Eero Koivistoinen</v>
      </c>
      <c r="E216" s="145" t="str">
        <f>IF(H210&gt;"",H210&amp;" / "&amp;H211,"")</f>
        <v>Juuso Kortetmaa / Mart Luuk</v>
      </c>
      <c r="F216" s="146"/>
      <c r="G216" s="147">
        <v>5</v>
      </c>
      <c r="H216" s="148">
        <v>9</v>
      </c>
      <c r="I216" s="149">
        <v>-10</v>
      </c>
      <c r="J216" s="149">
        <v>-3</v>
      </c>
      <c r="K216" s="149">
        <v>8</v>
      </c>
      <c r="L216" s="138">
        <f>IF(ISBLANK(G216),"",COUNTIF(G216:K216,"&gt;=0"))</f>
        <v>3</v>
      </c>
      <c r="M216" s="139">
        <f>IF(ISBLANK(G216),"",(IF(LEFT(G216,1)="-",1,0)+IF(LEFT(H216,1)="-",1,0)+IF(LEFT(I216,1)="-",1,0)+IF(LEFT(J216,1)="-",1,0)+IF(LEFT(K216,1)="-",1,0)))</f>
        <v>2</v>
      </c>
      <c r="N216" s="140">
        <f t="shared" si="7"/>
        <v>1</v>
      </c>
      <c r="O216" s="141">
        <f t="shared" si="7"/>
      </c>
      <c r="P216" s="89"/>
      <c r="Q216" s="74"/>
    </row>
    <row r="217" spans="1:17" ht="15">
      <c r="A217" s="114"/>
      <c r="B217" s="89"/>
      <c r="C217" s="133" t="s">
        <v>352</v>
      </c>
      <c r="D217" s="134" t="str">
        <f>IF(+D207&gt;"",D207&amp;" - "&amp;H208,"")</f>
        <v>Lauri Jalkanen - Mart Luuk</v>
      </c>
      <c r="E217" s="135"/>
      <c r="F217" s="136"/>
      <c r="G217" s="150">
        <v>10</v>
      </c>
      <c r="H217" s="137">
        <v>-3</v>
      </c>
      <c r="I217" s="137">
        <v>8</v>
      </c>
      <c r="J217" s="137">
        <v>1</v>
      </c>
      <c r="K217" s="151"/>
      <c r="L217" s="138">
        <f>IF(ISBLANK(G217),"",COUNTIF(G217:K217,"&gt;=0"))</f>
        <v>3</v>
      </c>
      <c r="M217" s="139">
        <f>IF(ISBLANK(G217),"",(IF(LEFT(G217,1)="-",1,0)+IF(LEFT(H217,1)="-",1,0)+IF(LEFT(I217,1)="-",1,0)+IF(LEFT(J217,1)="-",1,0)+IF(LEFT(K217,1)="-",1,0)))</f>
        <v>1</v>
      </c>
      <c r="N217" s="140">
        <f t="shared" si="7"/>
        <v>1</v>
      </c>
      <c r="O217" s="141">
        <f t="shared" si="7"/>
      </c>
      <c r="P217" s="89"/>
      <c r="Q217" s="74"/>
    </row>
    <row r="218" spans="1:17" ht="15.75" thickBot="1">
      <c r="A218" s="114"/>
      <c r="B218" s="89"/>
      <c r="C218" s="133" t="s">
        <v>353</v>
      </c>
      <c r="D218" s="134" t="str">
        <f>IF(+D208&gt;"",D208&amp;" - "&amp;H207,"")</f>
        <v>Eero Koivistoinen - Juuso Kortetmaa</v>
      </c>
      <c r="E218" s="135"/>
      <c r="F218" s="136"/>
      <c r="G218" s="151"/>
      <c r="H218" s="137"/>
      <c r="I218" s="151"/>
      <c r="J218" s="137"/>
      <c r="K218" s="137"/>
      <c r="L218" s="138">
        <f>IF(ISBLANK(G218),"",COUNTIF(G218:K218,"&gt;=0"))</f>
      </c>
      <c r="M218" s="152">
        <f>IF(ISBLANK(G218),"",(IF(LEFT(G218,1)="-",1,0)+IF(LEFT(H218,1)="-",1,0)+IF(LEFT(I218,1)="-",1,0)+IF(LEFT(J218,1)="-",1,0)+IF(LEFT(K218,1)="-",1,0)))</f>
      </c>
      <c r="N218" s="140">
        <f t="shared" si="7"/>
      </c>
      <c r="O218" s="141">
        <f t="shared" si="7"/>
      </c>
      <c r="P218" s="89"/>
      <c r="Q218" s="74"/>
    </row>
    <row r="219" spans="1:17" ht="16.5" thickBot="1">
      <c r="A219" s="114"/>
      <c r="B219" s="80"/>
      <c r="C219" s="83"/>
      <c r="D219" s="83"/>
      <c r="E219" s="83"/>
      <c r="F219" s="83"/>
      <c r="G219" s="83"/>
      <c r="H219" s="83"/>
      <c r="I219" s="83"/>
      <c r="J219" s="153" t="s">
        <v>305</v>
      </c>
      <c r="K219" s="154"/>
      <c r="L219" s="155">
        <f>IF(ISBLANK(E214),"",SUM(L214:L218))</f>
      </c>
      <c r="M219" s="156">
        <f>IF(ISBLANK(F214),"",SUM(M214:M218))</f>
      </c>
      <c r="N219" s="157">
        <f>IF(ISBLANK(G214),"",SUM(N214:N218))</f>
        <v>3</v>
      </c>
      <c r="O219" s="158">
        <f>IF(ISBLANK(G214),"",SUM(O214:O218))</f>
        <v>1</v>
      </c>
      <c r="P219" s="89"/>
      <c r="Q219" s="74"/>
    </row>
    <row r="220" spans="1:17" ht="15">
      <c r="A220" s="114"/>
      <c r="B220" s="80"/>
      <c r="C220" s="82" t="s">
        <v>354</v>
      </c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101"/>
      <c r="Q220" s="74"/>
    </row>
    <row r="221" spans="1:17" ht="15">
      <c r="A221" s="93"/>
      <c r="B221" s="80"/>
      <c r="C221" s="159" t="s">
        <v>355</v>
      </c>
      <c r="D221" s="159"/>
      <c r="E221" s="159" t="s">
        <v>356</v>
      </c>
      <c r="F221" s="160"/>
      <c r="G221" s="159"/>
      <c r="H221" s="159" t="s">
        <v>112</v>
      </c>
      <c r="I221" s="160"/>
      <c r="J221" s="159"/>
      <c r="K221" s="161" t="s">
        <v>357</v>
      </c>
      <c r="L221" s="81"/>
      <c r="M221" s="83"/>
      <c r="N221" s="83"/>
      <c r="O221" s="83"/>
      <c r="P221" s="101"/>
      <c r="Q221" s="74"/>
    </row>
    <row r="222" spans="1:17" ht="18.75" thickBot="1">
      <c r="A222" s="93"/>
      <c r="B222" s="80"/>
      <c r="C222" s="83"/>
      <c r="D222" s="83"/>
      <c r="E222" s="83"/>
      <c r="F222" s="83"/>
      <c r="G222" s="83"/>
      <c r="H222" s="83"/>
      <c r="I222" s="83"/>
      <c r="J222" s="83"/>
      <c r="K222" s="162" t="str">
        <f>IF(N219=3,D206,IF(O219=3,H206,""))</f>
        <v>KuPTS 1</v>
      </c>
      <c r="L222" s="163"/>
      <c r="M222" s="163"/>
      <c r="N222" s="163"/>
      <c r="O222" s="164"/>
      <c r="P222" s="89"/>
      <c r="Q222" s="74"/>
    </row>
    <row r="223" spans="1:17" ht="18">
      <c r="A223" s="93"/>
      <c r="B223" s="165"/>
      <c r="C223" s="166"/>
      <c r="D223" s="166"/>
      <c r="E223" s="166"/>
      <c r="F223" s="166"/>
      <c r="G223" s="166"/>
      <c r="H223" s="166"/>
      <c r="I223" s="166"/>
      <c r="J223" s="166"/>
      <c r="K223" s="167"/>
      <c r="L223" s="167"/>
      <c r="M223" s="167"/>
      <c r="N223" s="167"/>
      <c r="O223" s="167"/>
      <c r="P223" s="168"/>
      <c r="Q223" s="74"/>
    </row>
    <row r="224" spans="1:17" ht="15">
      <c r="A224" s="93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</row>
    <row r="225" spans="1:17" ht="15.75" thickBot="1">
      <c r="A225" s="93"/>
      <c r="B225" s="74"/>
      <c r="C225" s="74" t="s">
        <v>371</v>
      </c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</row>
    <row r="226" spans="1:15" ht="18">
      <c r="A226" s="170"/>
      <c r="B226" s="171"/>
      <c r="C226" s="171"/>
      <c r="D226" s="171"/>
      <c r="E226" s="171"/>
      <c r="F226" s="171"/>
      <c r="G226" s="171"/>
      <c r="H226" s="171"/>
      <c r="I226" s="171"/>
      <c r="J226" s="172"/>
      <c r="K226" s="172"/>
      <c r="L226" s="172"/>
      <c r="M226" s="172"/>
      <c r="N226" s="172"/>
      <c r="O226" s="173"/>
    </row>
    <row r="227" ht="12.75">
      <c r="B227" s="174" t="s">
        <v>359</v>
      </c>
    </row>
    <row r="230" spans="2:16" ht="15.75">
      <c r="B230" s="75"/>
      <c r="C230" s="76"/>
      <c r="D230" s="77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9"/>
    </row>
    <row r="231" spans="2:16" ht="15.75">
      <c r="B231" s="80"/>
      <c r="C231" s="81"/>
      <c r="D231" s="82" t="s">
        <v>317</v>
      </c>
      <c r="E231" s="83"/>
      <c r="F231" s="83"/>
      <c r="G231" s="81"/>
      <c r="H231" s="84" t="s">
        <v>318</v>
      </c>
      <c r="I231" s="85"/>
      <c r="J231" s="86"/>
      <c r="K231" s="87"/>
      <c r="L231" s="87"/>
      <c r="M231" s="87"/>
      <c r="N231" s="87"/>
      <c r="O231" s="88"/>
      <c r="P231" s="89"/>
    </row>
    <row r="232" spans="2:16" ht="20.25">
      <c r="B232" s="80"/>
      <c r="C232" s="91"/>
      <c r="D232" s="92" t="s">
        <v>319</v>
      </c>
      <c r="E232" s="83"/>
      <c r="F232" s="83"/>
      <c r="G232" s="81"/>
      <c r="H232" s="84" t="s">
        <v>320</v>
      </c>
      <c r="I232" s="85"/>
      <c r="J232" s="86"/>
      <c r="K232" s="87"/>
      <c r="L232" s="87"/>
      <c r="M232" s="87"/>
      <c r="N232" s="87"/>
      <c r="O232" s="88"/>
      <c r="P232" s="89"/>
    </row>
    <row r="233" spans="2:16" ht="15">
      <c r="B233" s="80"/>
      <c r="C233" s="83"/>
      <c r="D233" s="83"/>
      <c r="E233" s="83"/>
      <c r="F233" s="83"/>
      <c r="G233" s="83"/>
      <c r="H233" s="84" t="s">
        <v>321</v>
      </c>
      <c r="I233" s="94"/>
      <c r="J233" s="86"/>
      <c r="K233" s="86"/>
      <c r="L233" s="86"/>
      <c r="M233" s="86"/>
      <c r="N233" s="86"/>
      <c r="O233" s="95"/>
      <c r="P233" s="89"/>
    </row>
    <row r="234" spans="2:16" ht="15.75">
      <c r="B234" s="80"/>
      <c r="C234" s="83"/>
      <c r="D234" s="83"/>
      <c r="E234" s="83"/>
      <c r="F234" s="83"/>
      <c r="G234" s="83"/>
      <c r="H234" s="84" t="s">
        <v>322</v>
      </c>
      <c r="I234" s="85"/>
      <c r="J234" s="96"/>
      <c r="K234" s="97"/>
      <c r="L234" s="97"/>
      <c r="M234" s="98" t="s">
        <v>323</v>
      </c>
      <c r="N234" s="99"/>
      <c r="O234" s="95"/>
      <c r="P234" s="89"/>
    </row>
    <row r="235" spans="2:16" ht="15">
      <c r="B235" s="80"/>
      <c r="C235" s="81"/>
      <c r="D235" s="100" t="s">
        <v>324</v>
      </c>
      <c r="E235" s="83"/>
      <c r="F235" s="83"/>
      <c r="G235" s="83"/>
      <c r="H235" s="100" t="s">
        <v>324</v>
      </c>
      <c r="I235" s="83"/>
      <c r="J235" s="83"/>
      <c r="K235" s="83"/>
      <c r="L235" s="83"/>
      <c r="M235" s="83"/>
      <c r="N235" s="83"/>
      <c r="O235" s="83"/>
      <c r="P235" s="101"/>
    </row>
    <row r="236" spans="2:16" ht="15.75">
      <c r="B236" s="89"/>
      <c r="C236" s="102" t="s">
        <v>325</v>
      </c>
      <c r="D236" s="103" t="s">
        <v>84</v>
      </c>
      <c r="E236" s="104"/>
      <c r="F236" s="105"/>
      <c r="G236" s="106" t="s">
        <v>326</v>
      </c>
      <c r="H236" s="103" t="s">
        <v>306</v>
      </c>
      <c r="I236" s="107"/>
      <c r="J236" s="107"/>
      <c r="K236" s="107"/>
      <c r="L236" s="107"/>
      <c r="M236" s="107"/>
      <c r="N236" s="107"/>
      <c r="O236" s="108"/>
      <c r="P236" s="89"/>
    </row>
    <row r="237" spans="2:16" ht="15">
      <c r="B237" s="89"/>
      <c r="C237" s="109" t="s">
        <v>327</v>
      </c>
      <c r="D237" s="110" t="s">
        <v>334</v>
      </c>
      <c r="E237" s="111" t="s">
        <v>329</v>
      </c>
      <c r="F237" s="112"/>
      <c r="G237" s="113" t="s">
        <v>330</v>
      </c>
      <c r="H237" s="110" t="s">
        <v>373</v>
      </c>
      <c r="I237" s="87" t="s">
        <v>332</v>
      </c>
      <c r="J237" s="87" t="s">
        <v>332</v>
      </c>
      <c r="K237" s="87" t="s">
        <v>332</v>
      </c>
      <c r="L237" s="87" t="s">
        <v>332</v>
      </c>
      <c r="M237" s="87" t="s">
        <v>332</v>
      </c>
      <c r="N237" s="87" t="s">
        <v>332</v>
      </c>
      <c r="O237" s="88" t="s">
        <v>332</v>
      </c>
      <c r="P237" s="89"/>
    </row>
    <row r="238" spans="2:16" ht="15">
      <c r="B238" s="89"/>
      <c r="C238" s="115" t="s">
        <v>333</v>
      </c>
      <c r="D238" s="110" t="s">
        <v>328</v>
      </c>
      <c r="E238" s="111" t="s">
        <v>335</v>
      </c>
      <c r="F238" s="112"/>
      <c r="G238" s="116" t="s">
        <v>336</v>
      </c>
      <c r="H238" s="110" t="s">
        <v>374</v>
      </c>
      <c r="I238" s="87" t="s">
        <v>338</v>
      </c>
      <c r="J238" s="87" t="s">
        <v>338</v>
      </c>
      <c r="K238" s="87" t="s">
        <v>338</v>
      </c>
      <c r="L238" s="87" t="s">
        <v>338</v>
      </c>
      <c r="M238" s="87" t="s">
        <v>338</v>
      </c>
      <c r="N238" s="87" t="s">
        <v>338</v>
      </c>
      <c r="O238" s="88" t="s">
        <v>338</v>
      </c>
      <c r="P238" s="89"/>
    </row>
    <row r="239" spans="2:16" ht="15">
      <c r="B239" s="80"/>
      <c r="C239" s="117" t="s">
        <v>339</v>
      </c>
      <c r="D239" s="118"/>
      <c r="E239" s="119"/>
      <c r="F239" s="120"/>
      <c r="G239" s="117" t="s">
        <v>339</v>
      </c>
      <c r="H239" s="121"/>
      <c r="I239" s="121"/>
      <c r="J239" s="121"/>
      <c r="K239" s="121"/>
      <c r="L239" s="121"/>
      <c r="M239" s="121"/>
      <c r="N239" s="121"/>
      <c r="O239" s="121"/>
      <c r="P239" s="101"/>
    </row>
    <row r="240" spans="2:16" ht="15">
      <c r="B240" s="89"/>
      <c r="C240" s="109"/>
      <c r="D240" s="110" t="s">
        <v>334</v>
      </c>
      <c r="E240" s="122" t="s">
        <v>329</v>
      </c>
      <c r="F240" s="112"/>
      <c r="G240" s="113"/>
      <c r="H240" s="110" t="s">
        <v>373</v>
      </c>
      <c r="I240" s="87" t="s">
        <v>332</v>
      </c>
      <c r="J240" s="87" t="s">
        <v>332</v>
      </c>
      <c r="K240" s="87" t="s">
        <v>332</v>
      </c>
      <c r="L240" s="87" t="s">
        <v>332</v>
      </c>
      <c r="M240" s="87" t="s">
        <v>332</v>
      </c>
      <c r="N240" s="87" t="s">
        <v>332</v>
      </c>
      <c r="O240" s="88" t="s">
        <v>332</v>
      </c>
      <c r="P240" s="89"/>
    </row>
    <row r="241" spans="2:16" ht="15">
      <c r="B241" s="89"/>
      <c r="C241" s="123"/>
      <c r="D241" s="110" t="s">
        <v>328</v>
      </c>
      <c r="E241" s="122" t="s">
        <v>335</v>
      </c>
      <c r="F241" s="112"/>
      <c r="G241" s="124"/>
      <c r="H241" s="110" t="s">
        <v>374</v>
      </c>
      <c r="I241" s="87" t="s">
        <v>338</v>
      </c>
      <c r="J241" s="87" t="s">
        <v>338</v>
      </c>
      <c r="K241" s="87" t="s">
        <v>338</v>
      </c>
      <c r="L241" s="87" t="s">
        <v>338</v>
      </c>
      <c r="M241" s="87" t="s">
        <v>338</v>
      </c>
      <c r="N241" s="87" t="s">
        <v>338</v>
      </c>
      <c r="O241" s="88" t="s">
        <v>338</v>
      </c>
      <c r="P241" s="89"/>
    </row>
    <row r="242" spans="2:16" ht="15.75">
      <c r="B242" s="80"/>
      <c r="C242" s="83"/>
      <c r="D242" s="83"/>
      <c r="E242" s="83"/>
      <c r="F242" s="83"/>
      <c r="G242" s="125" t="s">
        <v>340</v>
      </c>
      <c r="H242" s="100"/>
      <c r="I242" s="100"/>
      <c r="J242" s="100"/>
      <c r="K242" s="83"/>
      <c r="L242" s="83"/>
      <c r="M242" s="83"/>
      <c r="N242" s="126"/>
      <c r="O242" s="81"/>
      <c r="P242" s="101"/>
    </row>
    <row r="243" spans="2:16" ht="15">
      <c r="B243" s="80"/>
      <c r="C243" s="127" t="s">
        <v>341</v>
      </c>
      <c r="D243" s="83"/>
      <c r="E243" s="83"/>
      <c r="F243" s="83"/>
      <c r="G243" s="128" t="s">
        <v>342</v>
      </c>
      <c r="H243" s="128" t="s">
        <v>343</v>
      </c>
      <c r="I243" s="128" t="s">
        <v>344</v>
      </c>
      <c r="J243" s="128" t="s">
        <v>345</v>
      </c>
      <c r="K243" s="128" t="s">
        <v>346</v>
      </c>
      <c r="L243" s="129" t="s">
        <v>79</v>
      </c>
      <c r="M243" s="130"/>
      <c r="N243" s="131" t="s">
        <v>347</v>
      </c>
      <c r="O243" s="132" t="s">
        <v>348</v>
      </c>
      <c r="P243" s="89"/>
    </row>
    <row r="244" spans="2:16" ht="15">
      <c r="B244" s="89"/>
      <c r="C244" s="133" t="s">
        <v>349</v>
      </c>
      <c r="D244" s="134" t="str">
        <f>IF(D237&gt;"",D237&amp;" - "&amp;H237,"")</f>
        <v>Evert Aittokallio - Lauri Jalkanen</v>
      </c>
      <c r="E244" s="135"/>
      <c r="F244" s="136"/>
      <c r="G244" s="137">
        <v>-13</v>
      </c>
      <c r="H244" s="137">
        <v>3</v>
      </c>
      <c r="I244" s="137">
        <v>-8</v>
      </c>
      <c r="J244" s="137">
        <v>5</v>
      </c>
      <c r="K244" s="137">
        <v>6</v>
      </c>
      <c r="L244" s="138">
        <f>IF(ISBLANK(G244),"",COUNTIF(G244:K244,"&gt;=0"))</f>
        <v>3</v>
      </c>
      <c r="M244" s="139">
        <f>IF(ISBLANK(G244),"",(IF(LEFT(G244,1)="-",1,0)+IF(LEFT(H244,1)="-",1,0)+IF(LEFT(I244,1)="-",1,0)+IF(LEFT(J244,1)="-",1,0)+IF(LEFT(K244,1)="-",1,0)))</f>
        <v>2</v>
      </c>
      <c r="N244" s="140">
        <f aca="true" t="shared" si="8" ref="N244:O248">IF(L244=3,1,"")</f>
        <v>1</v>
      </c>
      <c r="O244" s="141">
        <f t="shared" si="8"/>
      </c>
      <c r="P244" s="89"/>
    </row>
    <row r="245" spans="2:16" ht="15">
      <c r="B245" s="89"/>
      <c r="C245" s="133" t="s">
        <v>350</v>
      </c>
      <c r="D245" s="134" t="str">
        <f>IF(D238&gt;"",D238&amp;" - "&amp;H238,"")</f>
        <v>Shenran Wang - Eero Koivistoinen</v>
      </c>
      <c r="E245" s="135"/>
      <c r="F245" s="136"/>
      <c r="G245" s="142">
        <v>3</v>
      </c>
      <c r="H245" s="137">
        <v>3</v>
      </c>
      <c r="I245" s="137">
        <v>3</v>
      </c>
      <c r="J245" s="137"/>
      <c r="K245" s="137"/>
      <c r="L245" s="138">
        <f>IF(ISBLANK(G245),"",COUNTIF(G245:K245,"&gt;=0"))</f>
        <v>3</v>
      </c>
      <c r="M245" s="139">
        <f>IF(ISBLANK(G245),"",(IF(LEFT(G245,1)="-",1,0)+IF(LEFT(H245,1)="-",1,0)+IF(LEFT(I245,1)="-",1,0)+IF(LEFT(J245,1)="-",1,0)+IF(LEFT(K245,1)="-",1,0)))</f>
        <v>0</v>
      </c>
      <c r="N245" s="140">
        <f t="shared" si="8"/>
        <v>1</v>
      </c>
      <c r="O245" s="141">
        <f t="shared" si="8"/>
      </c>
      <c r="P245" s="89"/>
    </row>
    <row r="246" spans="2:16" ht="15">
      <c r="B246" s="89"/>
      <c r="C246" s="143" t="s">
        <v>351</v>
      </c>
      <c r="D246" s="144" t="str">
        <f>IF(D240&gt;"",D240&amp;" / "&amp;D241,"")</f>
        <v>Evert Aittokallio / Shenran Wang</v>
      </c>
      <c r="E246" s="145" t="str">
        <f>IF(H240&gt;"",H240&amp;" / "&amp;H241,"")</f>
        <v>Lauri Jalkanen / Eero Koivistoinen</v>
      </c>
      <c r="F246" s="146"/>
      <c r="G246" s="147">
        <v>7</v>
      </c>
      <c r="H246" s="148">
        <v>9</v>
      </c>
      <c r="I246" s="149">
        <v>5</v>
      </c>
      <c r="J246" s="149"/>
      <c r="K246" s="149"/>
      <c r="L246" s="138">
        <f>IF(ISBLANK(G246),"",COUNTIF(G246:K246,"&gt;=0"))</f>
        <v>3</v>
      </c>
      <c r="M246" s="139">
        <f>IF(ISBLANK(G246),"",(IF(LEFT(G246,1)="-",1,0)+IF(LEFT(H246,1)="-",1,0)+IF(LEFT(I246,1)="-",1,0)+IF(LEFT(J246,1)="-",1,0)+IF(LEFT(K246,1)="-",1,0)))</f>
        <v>0</v>
      </c>
      <c r="N246" s="140">
        <f t="shared" si="8"/>
        <v>1</v>
      </c>
      <c r="O246" s="141">
        <f t="shared" si="8"/>
      </c>
      <c r="P246" s="89"/>
    </row>
    <row r="247" spans="2:16" ht="15">
      <c r="B247" s="89"/>
      <c r="C247" s="133" t="s">
        <v>352</v>
      </c>
      <c r="D247" s="134" t="str">
        <f>IF(+D237&gt;"",D237&amp;" - "&amp;H238,"")</f>
        <v>Evert Aittokallio - Eero Koivistoinen</v>
      </c>
      <c r="E247" s="135"/>
      <c r="F247" s="136"/>
      <c r="G247" s="150"/>
      <c r="H247" s="137"/>
      <c r="I247" s="137"/>
      <c r="J247" s="137"/>
      <c r="K247" s="151"/>
      <c r="L247" s="138">
        <f>IF(ISBLANK(G247),"",COUNTIF(G247:K247,"&gt;=0"))</f>
      </c>
      <c r="M247" s="139">
        <f>IF(ISBLANK(G247),"",(IF(LEFT(G247,1)="-",1,0)+IF(LEFT(H247,1)="-",1,0)+IF(LEFT(I247,1)="-",1,0)+IF(LEFT(J247,1)="-",1,0)+IF(LEFT(K247,1)="-",1,0)))</f>
      </c>
      <c r="N247" s="140">
        <f t="shared" si="8"/>
      </c>
      <c r="O247" s="141">
        <f t="shared" si="8"/>
      </c>
      <c r="P247" s="89"/>
    </row>
    <row r="248" spans="2:16" ht="15.75" thickBot="1">
      <c r="B248" s="89"/>
      <c r="C248" s="133" t="s">
        <v>353</v>
      </c>
      <c r="D248" s="134" t="str">
        <f>IF(+D238&gt;"",D238&amp;" - "&amp;H237,"")</f>
        <v>Shenran Wang - Lauri Jalkanen</v>
      </c>
      <c r="E248" s="135"/>
      <c r="F248" s="136"/>
      <c r="G248" s="151"/>
      <c r="H248" s="137"/>
      <c r="I248" s="151"/>
      <c r="J248" s="137"/>
      <c r="K248" s="137"/>
      <c r="L248" s="138">
        <f>IF(ISBLANK(G248),"",COUNTIF(G248:K248,"&gt;=0"))</f>
      </c>
      <c r="M248" s="152">
        <f>IF(ISBLANK(G248),"",(IF(LEFT(G248,1)="-",1,0)+IF(LEFT(H248,1)="-",1,0)+IF(LEFT(I248,1)="-",1,0)+IF(LEFT(J248,1)="-",1,0)+IF(LEFT(K248,1)="-",1,0)))</f>
      </c>
      <c r="N248" s="140">
        <f t="shared" si="8"/>
      </c>
      <c r="O248" s="141">
        <f t="shared" si="8"/>
      </c>
      <c r="P248" s="89"/>
    </row>
    <row r="249" spans="2:16" ht="16.5" thickBot="1">
      <c r="B249" s="80"/>
      <c r="C249" s="83"/>
      <c r="D249" s="83"/>
      <c r="E249" s="83"/>
      <c r="F249" s="83"/>
      <c r="G249" s="83"/>
      <c r="H249" s="83"/>
      <c r="I249" s="83"/>
      <c r="J249" s="153" t="s">
        <v>305</v>
      </c>
      <c r="K249" s="154"/>
      <c r="L249" s="155">
        <f>IF(ISBLANK(E244),"",SUM(L244:L248))</f>
      </c>
      <c r="M249" s="156">
        <f>IF(ISBLANK(F244),"",SUM(M244:M248))</f>
      </c>
      <c r="N249" s="157">
        <f>IF(ISBLANK(G244),"",SUM(N244:N248))</f>
        <v>3</v>
      </c>
      <c r="O249" s="158">
        <f>IF(ISBLANK(G244),"",SUM(O244:O248))</f>
        <v>0</v>
      </c>
      <c r="P249" s="89"/>
    </row>
    <row r="250" spans="2:16" ht="15">
      <c r="B250" s="80"/>
      <c r="C250" s="82" t="s">
        <v>354</v>
      </c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101"/>
    </row>
    <row r="251" spans="2:16" ht="15">
      <c r="B251" s="80"/>
      <c r="C251" s="159" t="s">
        <v>355</v>
      </c>
      <c r="D251" s="159"/>
      <c r="E251" s="159" t="s">
        <v>356</v>
      </c>
      <c r="F251" s="160"/>
      <c r="G251" s="159"/>
      <c r="H251" s="159" t="s">
        <v>112</v>
      </c>
      <c r="I251" s="160"/>
      <c r="J251" s="159"/>
      <c r="K251" s="161" t="s">
        <v>357</v>
      </c>
      <c r="L251" s="81"/>
      <c r="M251" s="83"/>
      <c r="N251" s="83"/>
      <c r="O251" s="83"/>
      <c r="P251" s="101"/>
    </row>
    <row r="252" spans="2:16" ht="18.75" thickBot="1">
      <c r="B252" s="80"/>
      <c r="C252" s="83"/>
      <c r="D252" s="83"/>
      <c r="E252" s="83"/>
      <c r="F252" s="83"/>
      <c r="G252" s="83"/>
      <c r="H252" s="83"/>
      <c r="I252" s="83"/>
      <c r="J252" s="83"/>
      <c r="K252" s="162" t="str">
        <f>IF(N249=3,D236,IF(O249=3,H236,""))</f>
        <v>TuKa</v>
      </c>
      <c r="L252" s="163"/>
      <c r="M252" s="163"/>
      <c r="N252" s="163"/>
      <c r="O252" s="164"/>
      <c r="P252" s="89"/>
    </row>
    <row r="253" spans="2:16" ht="18">
      <c r="B253" s="165"/>
      <c r="C253" s="166"/>
      <c r="D253" s="166"/>
      <c r="E253" s="166"/>
      <c r="F253" s="166"/>
      <c r="G253" s="166"/>
      <c r="H253" s="166"/>
      <c r="I253" s="166"/>
      <c r="J253" s="166"/>
      <c r="K253" s="167"/>
      <c r="L253" s="167"/>
      <c r="M253" s="167"/>
      <c r="N253" s="167"/>
      <c r="O253" s="167"/>
      <c r="P253" s="168"/>
    </row>
    <row r="255" ht="12.75">
      <c r="C255" t="s">
        <v>375</v>
      </c>
    </row>
    <row r="257" spans="2:16" ht="15.75">
      <c r="B257" s="75"/>
      <c r="C257" s="76"/>
      <c r="D257" s="77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9"/>
    </row>
    <row r="258" spans="2:16" ht="15.75">
      <c r="B258" s="80"/>
      <c r="C258" s="81"/>
      <c r="D258" s="82" t="s">
        <v>317</v>
      </c>
      <c r="E258" s="83"/>
      <c r="F258" s="83"/>
      <c r="G258" s="81"/>
      <c r="H258" s="84" t="s">
        <v>318</v>
      </c>
      <c r="I258" s="85"/>
      <c r="J258" s="86"/>
      <c r="K258" s="87"/>
      <c r="L258" s="87"/>
      <c r="M258" s="87"/>
      <c r="N258" s="87"/>
      <c r="O258" s="88"/>
      <c r="P258" s="89"/>
    </row>
    <row r="259" spans="2:16" ht="20.25">
      <c r="B259" s="80"/>
      <c r="C259" s="91"/>
      <c r="D259" s="92" t="s">
        <v>319</v>
      </c>
      <c r="E259" s="83"/>
      <c r="F259" s="83"/>
      <c r="G259" s="81"/>
      <c r="H259" s="84" t="s">
        <v>320</v>
      </c>
      <c r="I259" s="85"/>
      <c r="J259" s="86"/>
      <c r="K259" s="87"/>
      <c r="L259" s="87"/>
      <c r="M259" s="87"/>
      <c r="N259" s="87"/>
      <c r="O259" s="88"/>
      <c r="P259" s="89"/>
    </row>
    <row r="260" spans="2:16" ht="15">
      <c r="B260" s="80"/>
      <c r="C260" s="83"/>
      <c r="D260" s="83"/>
      <c r="E260" s="83"/>
      <c r="F260" s="83"/>
      <c r="G260" s="83"/>
      <c r="H260" s="84" t="s">
        <v>321</v>
      </c>
      <c r="I260" s="94"/>
      <c r="J260" s="86"/>
      <c r="K260" s="86"/>
      <c r="L260" s="86"/>
      <c r="M260" s="86"/>
      <c r="N260" s="86"/>
      <c r="O260" s="95"/>
      <c r="P260" s="89"/>
    </row>
    <row r="261" spans="2:16" ht="15.75">
      <c r="B261" s="80"/>
      <c r="C261" s="83"/>
      <c r="D261" s="83"/>
      <c r="E261" s="83"/>
      <c r="F261" s="83"/>
      <c r="G261" s="83"/>
      <c r="H261" s="84" t="s">
        <v>322</v>
      </c>
      <c r="I261" s="85"/>
      <c r="J261" s="96"/>
      <c r="K261" s="97"/>
      <c r="L261" s="97"/>
      <c r="M261" s="98" t="s">
        <v>323</v>
      </c>
      <c r="N261" s="99"/>
      <c r="O261" s="95"/>
      <c r="P261" s="89"/>
    </row>
    <row r="262" spans="2:16" ht="15">
      <c r="B262" s="80"/>
      <c r="C262" s="81"/>
      <c r="D262" s="100" t="s">
        <v>324</v>
      </c>
      <c r="E262" s="83"/>
      <c r="F262" s="83"/>
      <c r="G262" s="83"/>
      <c r="H262" s="100" t="s">
        <v>324</v>
      </c>
      <c r="I262" s="83"/>
      <c r="J262" s="83"/>
      <c r="K262" s="83"/>
      <c r="L262" s="83"/>
      <c r="M262" s="83"/>
      <c r="N262" s="83"/>
      <c r="O262" s="83"/>
      <c r="P262" s="101"/>
    </row>
    <row r="263" spans="2:16" ht="15.75">
      <c r="B263" s="89"/>
      <c r="C263" s="102" t="s">
        <v>325</v>
      </c>
      <c r="D263" s="103" t="s">
        <v>185</v>
      </c>
      <c r="E263" s="104"/>
      <c r="F263" s="105"/>
      <c r="G263" s="106" t="s">
        <v>326</v>
      </c>
      <c r="H263" s="103" t="s">
        <v>308</v>
      </c>
      <c r="I263" s="107"/>
      <c r="J263" s="107"/>
      <c r="K263" s="107"/>
      <c r="L263" s="107"/>
      <c r="M263" s="107"/>
      <c r="N263" s="107"/>
      <c r="O263" s="108"/>
      <c r="P263" s="89"/>
    </row>
    <row r="264" spans="2:16" ht="15">
      <c r="B264" s="89"/>
      <c r="C264" s="109" t="s">
        <v>327</v>
      </c>
      <c r="D264" s="110" t="s">
        <v>360</v>
      </c>
      <c r="E264" s="111" t="s">
        <v>329</v>
      </c>
      <c r="F264" s="112"/>
      <c r="G264" s="113" t="s">
        <v>330</v>
      </c>
      <c r="H264" s="110" t="s">
        <v>376</v>
      </c>
      <c r="I264" s="87" t="s">
        <v>332</v>
      </c>
      <c r="J264" s="87" t="s">
        <v>332</v>
      </c>
      <c r="K264" s="87" t="s">
        <v>332</v>
      </c>
      <c r="L264" s="87" t="s">
        <v>332</v>
      </c>
      <c r="M264" s="87" t="s">
        <v>332</v>
      </c>
      <c r="N264" s="87" t="s">
        <v>332</v>
      </c>
      <c r="O264" s="88" t="s">
        <v>332</v>
      </c>
      <c r="P264" s="89"/>
    </row>
    <row r="265" spans="2:16" ht="15">
      <c r="B265" s="89"/>
      <c r="C265" s="115" t="s">
        <v>333</v>
      </c>
      <c r="D265" s="110" t="s">
        <v>377</v>
      </c>
      <c r="E265" s="111" t="s">
        <v>335</v>
      </c>
      <c r="F265" s="112"/>
      <c r="G265" s="116" t="s">
        <v>336</v>
      </c>
      <c r="H265" s="110" t="s">
        <v>378</v>
      </c>
      <c r="I265" s="87" t="s">
        <v>338</v>
      </c>
      <c r="J265" s="87" t="s">
        <v>338</v>
      </c>
      <c r="K265" s="87" t="s">
        <v>338</v>
      </c>
      <c r="L265" s="87" t="s">
        <v>338</v>
      </c>
      <c r="M265" s="87" t="s">
        <v>338</v>
      </c>
      <c r="N265" s="87" t="s">
        <v>338</v>
      </c>
      <c r="O265" s="88" t="s">
        <v>338</v>
      </c>
      <c r="P265" s="89"/>
    </row>
    <row r="266" spans="2:16" ht="15">
      <c r="B266" s="80"/>
      <c r="C266" s="117" t="s">
        <v>339</v>
      </c>
      <c r="D266" s="118"/>
      <c r="E266" s="119"/>
      <c r="F266" s="120"/>
      <c r="G266" s="117" t="s">
        <v>339</v>
      </c>
      <c r="H266" s="121"/>
      <c r="I266" s="121"/>
      <c r="J266" s="121"/>
      <c r="K266" s="121"/>
      <c r="L266" s="121"/>
      <c r="M266" s="121"/>
      <c r="N266" s="121"/>
      <c r="O266" s="121"/>
      <c r="P266" s="101"/>
    </row>
    <row r="267" spans="2:16" ht="15">
      <c r="B267" s="89"/>
      <c r="C267" s="109"/>
      <c r="D267" s="110" t="s">
        <v>360</v>
      </c>
      <c r="E267" s="122" t="s">
        <v>329</v>
      </c>
      <c r="F267" s="112"/>
      <c r="G267" s="113"/>
      <c r="H267" s="110" t="s">
        <v>376</v>
      </c>
      <c r="I267" s="87" t="s">
        <v>332</v>
      </c>
      <c r="J267" s="87" t="s">
        <v>332</v>
      </c>
      <c r="K267" s="87" t="s">
        <v>332</v>
      </c>
      <c r="L267" s="87" t="s">
        <v>332</v>
      </c>
      <c r="M267" s="87" t="s">
        <v>332</v>
      </c>
      <c r="N267" s="87" t="s">
        <v>332</v>
      </c>
      <c r="O267" s="88" t="s">
        <v>332</v>
      </c>
      <c r="P267" s="89"/>
    </row>
    <row r="268" spans="2:16" ht="15">
      <c r="B268" s="89"/>
      <c r="C268" s="123"/>
      <c r="D268" s="110" t="s">
        <v>361</v>
      </c>
      <c r="E268" s="122" t="s">
        <v>335</v>
      </c>
      <c r="F268" s="112"/>
      <c r="G268" s="124"/>
      <c r="H268" s="110" t="s">
        <v>378</v>
      </c>
      <c r="I268" s="87" t="s">
        <v>338</v>
      </c>
      <c r="J268" s="87" t="s">
        <v>338</v>
      </c>
      <c r="K268" s="87" t="s">
        <v>338</v>
      </c>
      <c r="L268" s="87" t="s">
        <v>338</v>
      </c>
      <c r="M268" s="87" t="s">
        <v>338</v>
      </c>
      <c r="N268" s="87" t="s">
        <v>338</v>
      </c>
      <c r="O268" s="88" t="s">
        <v>338</v>
      </c>
      <c r="P268" s="89"/>
    </row>
    <row r="269" spans="2:16" ht="15.75">
      <c r="B269" s="80"/>
      <c r="C269" s="83"/>
      <c r="D269" s="83"/>
      <c r="E269" s="83"/>
      <c r="F269" s="83"/>
      <c r="G269" s="125" t="s">
        <v>340</v>
      </c>
      <c r="H269" s="100"/>
      <c r="I269" s="100"/>
      <c r="J269" s="100"/>
      <c r="K269" s="83"/>
      <c r="L269" s="83"/>
      <c r="M269" s="83"/>
      <c r="N269" s="126"/>
      <c r="O269" s="81"/>
      <c r="P269" s="101"/>
    </row>
    <row r="270" spans="2:16" ht="15">
      <c r="B270" s="80"/>
      <c r="C270" s="127" t="s">
        <v>341</v>
      </c>
      <c r="D270" s="83"/>
      <c r="E270" s="83"/>
      <c r="F270" s="83"/>
      <c r="G270" s="128" t="s">
        <v>342</v>
      </c>
      <c r="H270" s="128" t="s">
        <v>343</v>
      </c>
      <c r="I270" s="128" t="s">
        <v>344</v>
      </c>
      <c r="J270" s="128" t="s">
        <v>345</v>
      </c>
      <c r="K270" s="128" t="s">
        <v>346</v>
      </c>
      <c r="L270" s="129" t="s">
        <v>79</v>
      </c>
      <c r="M270" s="130"/>
      <c r="N270" s="131" t="s">
        <v>347</v>
      </c>
      <c r="O270" s="132" t="s">
        <v>348</v>
      </c>
      <c r="P270" s="89"/>
    </row>
    <row r="271" spans="2:16" ht="15">
      <c r="B271" s="89"/>
      <c r="C271" s="133" t="s">
        <v>349</v>
      </c>
      <c r="D271" s="134" t="str">
        <f>IF(D264&gt;"",D264&amp;" - "&amp;H264,"")</f>
        <v>Taneli Rautalin - Max Lotto</v>
      </c>
      <c r="E271" s="135"/>
      <c r="F271" s="136"/>
      <c r="G271" s="137">
        <v>5</v>
      </c>
      <c r="H271" s="137">
        <v>-2</v>
      </c>
      <c r="I271" s="137">
        <v>10</v>
      </c>
      <c r="J271" s="137">
        <v>-14</v>
      </c>
      <c r="K271" s="137">
        <v>4</v>
      </c>
      <c r="L271" s="138">
        <f>IF(ISBLANK(G271),"",COUNTIF(G271:K271,"&gt;=0"))</f>
        <v>3</v>
      </c>
      <c r="M271" s="139">
        <f>IF(ISBLANK(G271),"",(IF(LEFT(G271,1)="-",1,0)+IF(LEFT(H271,1)="-",1,0)+IF(LEFT(I271,1)="-",1,0)+IF(LEFT(J271,1)="-",1,0)+IF(LEFT(K271,1)="-",1,0)))</f>
        <v>2</v>
      </c>
      <c r="N271" s="140">
        <f aca="true" t="shared" si="9" ref="N271:O275">IF(L271=3,1,"")</f>
        <v>1</v>
      </c>
      <c r="O271" s="141">
        <f t="shared" si="9"/>
      </c>
      <c r="P271" s="89"/>
    </row>
    <row r="272" spans="2:16" ht="15">
      <c r="B272" s="89"/>
      <c r="C272" s="133" t="s">
        <v>350</v>
      </c>
      <c r="D272" s="134" t="str">
        <f>IF(D265&gt;"",D265&amp;" - "&amp;H265,"")</f>
        <v>Eemil Salakari - Stepan Larkin</v>
      </c>
      <c r="E272" s="135"/>
      <c r="F272" s="136"/>
      <c r="G272" s="142">
        <v>1</v>
      </c>
      <c r="H272" s="137">
        <v>3</v>
      </c>
      <c r="I272" s="137">
        <v>4</v>
      </c>
      <c r="J272" s="137"/>
      <c r="K272" s="137"/>
      <c r="L272" s="138">
        <f>IF(ISBLANK(G272),"",COUNTIF(G272:K272,"&gt;=0"))</f>
        <v>3</v>
      </c>
      <c r="M272" s="139">
        <f>IF(ISBLANK(G272),"",(IF(LEFT(G272,1)="-",1,0)+IF(LEFT(H272,1)="-",1,0)+IF(LEFT(I272,1)="-",1,0)+IF(LEFT(J272,1)="-",1,0)+IF(LEFT(K272,1)="-",1,0)))</f>
        <v>0</v>
      </c>
      <c r="N272" s="140">
        <f t="shared" si="9"/>
        <v>1</v>
      </c>
      <c r="O272" s="141">
        <f t="shared" si="9"/>
      </c>
      <c r="P272" s="89"/>
    </row>
    <row r="273" spans="2:16" ht="15">
      <c r="B273" s="89"/>
      <c r="C273" s="143" t="s">
        <v>351</v>
      </c>
      <c r="D273" s="144" t="str">
        <f>IF(D267&gt;"",D267&amp;" / "&amp;D268,"")</f>
        <v>Taneli Rautalin / Aleksi Tiljander</v>
      </c>
      <c r="E273" s="145" t="str">
        <f>IF(H267&gt;"",H267&amp;" / "&amp;H268,"")</f>
        <v>Max Lotto / Stepan Larkin</v>
      </c>
      <c r="F273" s="146"/>
      <c r="G273" s="147">
        <v>5</v>
      </c>
      <c r="H273" s="148">
        <v>0</v>
      </c>
      <c r="I273" s="149">
        <v>4</v>
      </c>
      <c r="J273" s="149"/>
      <c r="K273" s="149"/>
      <c r="L273" s="138">
        <f>IF(ISBLANK(G273),"",COUNTIF(G273:K273,"&gt;=0"))</f>
        <v>3</v>
      </c>
      <c r="M273" s="139">
        <f>IF(ISBLANK(G273),"",(IF(LEFT(G273,1)="-",1,0)+IF(LEFT(H273,1)="-",1,0)+IF(LEFT(I273,1)="-",1,0)+IF(LEFT(J273,1)="-",1,0)+IF(LEFT(K273,1)="-",1,0)))</f>
        <v>0</v>
      </c>
      <c r="N273" s="140">
        <f t="shared" si="9"/>
        <v>1</v>
      </c>
      <c r="O273" s="141">
        <f t="shared" si="9"/>
      </c>
      <c r="P273" s="89"/>
    </row>
    <row r="274" spans="2:16" ht="15">
      <c r="B274" s="89"/>
      <c r="C274" s="133" t="s">
        <v>352</v>
      </c>
      <c r="D274" s="134" t="str">
        <f>IF(+D264&gt;"",D264&amp;" - "&amp;H265,"")</f>
        <v>Taneli Rautalin - Stepan Larkin</v>
      </c>
      <c r="E274" s="135"/>
      <c r="F274" s="136"/>
      <c r="G274" s="150"/>
      <c r="H274" s="137"/>
      <c r="I274" s="137"/>
      <c r="J274" s="137"/>
      <c r="K274" s="151"/>
      <c r="L274" s="138">
        <f>IF(ISBLANK(G274),"",COUNTIF(G274:K274,"&gt;=0"))</f>
      </c>
      <c r="M274" s="139">
        <f>IF(ISBLANK(G274),"",(IF(LEFT(G274,1)="-",1,0)+IF(LEFT(H274,1)="-",1,0)+IF(LEFT(I274,1)="-",1,0)+IF(LEFT(J274,1)="-",1,0)+IF(LEFT(K274,1)="-",1,0)))</f>
      </c>
      <c r="N274" s="140">
        <f t="shared" si="9"/>
      </c>
      <c r="O274" s="141">
        <f t="shared" si="9"/>
      </c>
      <c r="P274" s="89"/>
    </row>
    <row r="275" spans="2:16" ht="15.75" thickBot="1">
      <c r="B275" s="89"/>
      <c r="C275" s="133" t="s">
        <v>353</v>
      </c>
      <c r="D275" s="134" t="str">
        <f>IF(+D265&gt;"",D265&amp;" - "&amp;H264,"")</f>
        <v>Eemil Salakari - Max Lotto</v>
      </c>
      <c r="E275" s="135"/>
      <c r="F275" s="136"/>
      <c r="G275" s="151"/>
      <c r="H275" s="137"/>
      <c r="I275" s="151"/>
      <c r="J275" s="137"/>
      <c r="K275" s="137"/>
      <c r="L275" s="138">
        <f>IF(ISBLANK(G275),"",COUNTIF(G275:K275,"&gt;=0"))</f>
      </c>
      <c r="M275" s="152">
        <f>IF(ISBLANK(G275),"",(IF(LEFT(G275,1)="-",1,0)+IF(LEFT(H275,1)="-",1,0)+IF(LEFT(I275,1)="-",1,0)+IF(LEFT(J275,1)="-",1,0)+IF(LEFT(K275,1)="-",1,0)))</f>
      </c>
      <c r="N275" s="140">
        <f t="shared" si="9"/>
      </c>
      <c r="O275" s="141">
        <f t="shared" si="9"/>
      </c>
      <c r="P275" s="89"/>
    </row>
    <row r="276" spans="2:16" ht="16.5" thickBot="1">
      <c r="B276" s="80"/>
      <c r="C276" s="83"/>
      <c r="D276" s="83"/>
      <c r="E276" s="83"/>
      <c r="F276" s="83"/>
      <c r="G276" s="83"/>
      <c r="H276" s="83"/>
      <c r="I276" s="83"/>
      <c r="J276" s="153" t="s">
        <v>305</v>
      </c>
      <c r="K276" s="154"/>
      <c r="L276" s="155">
        <f>IF(ISBLANK(E271),"",SUM(L271:L275))</f>
      </c>
      <c r="M276" s="156">
        <f>IF(ISBLANK(F271),"",SUM(M271:M275))</f>
      </c>
      <c r="N276" s="157">
        <f>IF(ISBLANK(G271),"",SUM(N271:N275))</f>
        <v>3</v>
      </c>
      <c r="O276" s="158">
        <f>IF(ISBLANK(G271),"",SUM(O271:O275))</f>
        <v>0</v>
      </c>
      <c r="P276" s="89"/>
    </row>
    <row r="277" spans="2:16" ht="15">
      <c r="B277" s="80"/>
      <c r="C277" s="82" t="s">
        <v>354</v>
      </c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101"/>
    </row>
    <row r="278" spans="2:16" ht="15">
      <c r="B278" s="80"/>
      <c r="C278" s="159" t="s">
        <v>355</v>
      </c>
      <c r="D278" s="159"/>
      <c r="E278" s="159" t="s">
        <v>356</v>
      </c>
      <c r="F278" s="160"/>
      <c r="G278" s="159"/>
      <c r="H278" s="159" t="s">
        <v>112</v>
      </c>
      <c r="I278" s="160"/>
      <c r="J278" s="159"/>
      <c r="K278" s="161" t="s">
        <v>357</v>
      </c>
      <c r="L278" s="81"/>
      <c r="M278" s="83"/>
      <c r="N278" s="83"/>
      <c r="O278" s="83"/>
      <c r="P278" s="101"/>
    </row>
    <row r="279" spans="2:16" ht="18.75" thickBot="1">
      <c r="B279" s="80"/>
      <c r="C279" s="83"/>
      <c r="D279" s="83"/>
      <c r="E279" s="83"/>
      <c r="F279" s="83"/>
      <c r="G279" s="83"/>
      <c r="H279" s="83"/>
      <c r="I279" s="83"/>
      <c r="J279" s="83"/>
      <c r="K279" s="162" t="str">
        <f>IF(N276=3,D263,IF(O276=3,H263,""))</f>
        <v>POR-83</v>
      </c>
      <c r="L279" s="163"/>
      <c r="M279" s="163"/>
      <c r="N279" s="163"/>
      <c r="O279" s="164"/>
      <c r="P279" s="89"/>
    </row>
    <row r="280" spans="2:16" ht="18">
      <c r="B280" s="165"/>
      <c r="C280" s="166"/>
      <c r="D280" s="166"/>
      <c r="E280" s="166"/>
      <c r="F280" s="166"/>
      <c r="G280" s="166"/>
      <c r="H280" s="166"/>
      <c r="I280" s="166"/>
      <c r="J280" s="166"/>
      <c r="K280" s="167"/>
      <c r="L280" s="167"/>
      <c r="M280" s="167"/>
      <c r="N280" s="167"/>
      <c r="O280" s="167"/>
      <c r="P280" s="168"/>
    </row>
    <row r="282" ht="12.75">
      <c r="C282" t="s">
        <v>375</v>
      </c>
    </row>
    <row r="284" spans="2:16" ht="15.75">
      <c r="B284" s="75"/>
      <c r="C284" s="76"/>
      <c r="D284" s="77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9"/>
    </row>
    <row r="285" spans="2:16" ht="15.75">
      <c r="B285" s="80"/>
      <c r="C285" s="81"/>
      <c r="D285" s="82" t="s">
        <v>317</v>
      </c>
      <c r="E285" s="83"/>
      <c r="F285" s="83"/>
      <c r="G285" s="81"/>
      <c r="H285" s="84" t="s">
        <v>318</v>
      </c>
      <c r="I285" s="85"/>
      <c r="J285" s="86"/>
      <c r="K285" s="87"/>
      <c r="L285" s="87"/>
      <c r="M285" s="87"/>
      <c r="N285" s="87"/>
      <c r="O285" s="88"/>
      <c r="P285" s="89"/>
    </row>
    <row r="286" spans="2:16" ht="20.25">
      <c r="B286" s="80"/>
      <c r="C286" s="91"/>
      <c r="D286" s="92" t="s">
        <v>319</v>
      </c>
      <c r="E286" s="83"/>
      <c r="F286" s="83"/>
      <c r="G286" s="81"/>
      <c r="H286" s="84" t="s">
        <v>320</v>
      </c>
      <c r="I286" s="85"/>
      <c r="J286" s="86"/>
      <c r="K286" s="87"/>
      <c r="L286" s="87"/>
      <c r="M286" s="87"/>
      <c r="N286" s="87"/>
      <c r="O286" s="88"/>
      <c r="P286" s="89"/>
    </row>
    <row r="287" spans="2:16" ht="15">
      <c r="B287" s="80"/>
      <c r="C287" s="83"/>
      <c r="D287" s="83"/>
      <c r="E287" s="83"/>
      <c r="F287" s="83"/>
      <c r="G287" s="83"/>
      <c r="H287" s="84" t="s">
        <v>321</v>
      </c>
      <c r="I287" s="94"/>
      <c r="J287" s="86"/>
      <c r="K287" s="86"/>
      <c r="L287" s="86"/>
      <c r="M287" s="86"/>
      <c r="N287" s="86"/>
      <c r="O287" s="95"/>
      <c r="P287" s="89"/>
    </row>
    <row r="288" spans="2:16" ht="15.75">
      <c r="B288" s="80"/>
      <c r="C288" s="83"/>
      <c r="D288" s="83"/>
      <c r="E288" s="83"/>
      <c r="F288" s="83"/>
      <c r="G288" s="83"/>
      <c r="H288" s="84" t="s">
        <v>322</v>
      </c>
      <c r="I288" s="85"/>
      <c r="J288" s="96"/>
      <c r="K288" s="97"/>
      <c r="L288" s="97"/>
      <c r="M288" s="98" t="s">
        <v>323</v>
      </c>
      <c r="N288" s="99"/>
      <c r="O288" s="95"/>
      <c r="P288" s="89"/>
    </row>
    <row r="289" spans="2:16" ht="15">
      <c r="B289" s="80"/>
      <c r="C289" s="81"/>
      <c r="D289" s="100" t="s">
        <v>324</v>
      </c>
      <c r="E289" s="83"/>
      <c r="F289" s="83"/>
      <c r="G289" s="83"/>
      <c r="H289" s="100" t="s">
        <v>324</v>
      </c>
      <c r="I289" s="83"/>
      <c r="J289" s="83"/>
      <c r="K289" s="83"/>
      <c r="L289" s="83"/>
      <c r="M289" s="83"/>
      <c r="N289" s="83"/>
      <c r="O289" s="83"/>
      <c r="P289" s="101"/>
    </row>
    <row r="290" spans="2:16" ht="15.75">
      <c r="B290" s="89"/>
      <c r="C290" s="102" t="s">
        <v>325</v>
      </c>
      <c r="D290" s="103" t="s">
        <v>307</v>
      </c>
      <c r="E290" s="104"/>
      <c r="F290" s="105"/>
      <c r="G290" s="106" t="s">
        <v>326</v>
      </c>
      <c r="H290" s="103" t="s">
        <v>308</v>
      </c>
      <c r="I290" s="107"/>
      <c r="J290" s="107"/>
      <c r="K290" s="107"/>
      <c r="L290" s="107"/>
      <c r="M290" s="107"/>
      <c r="N290" s="107"/>
      <c r="O290" s="108"/>
      <c r="P290" s="89"/>
    </row>
    <row r="291" spans="2:16" ht="15">
      <c r="B291" s="89"/>
      <c r="C291" s="109" t="s">
        <v>327</v>
      </c>
      <c r="D291" s="110" t="s">
        <v>379</v>
      </c>
      <c r="E291" s="111" t="s">
        <v>329</v>
      </c>
      <c r="F291" s="112"/>
      <c r="G291" s="113" t="s">
        <v>330</v>
      </c>
      <c r="H291" s="110" t="s">
        <v>376</v>
      </c>
      <c r="I291" s="87" t="s">
        <v>332</v>
      </c>
      <c r="J291" s="87" t="s">
        <v>332</v>
      </c>
      <c r="K291" s="87" t="s">
        <v>332</v>
      </c>
      <c r="L291" s="87" t="s">
        <v>332</v>
      </c>
      <c r="M291" s="87" t="s">
        <v>332</v>
      </c>
      <c r="N291" s="87" t="s">
        <v>332</v>
      </c>
      <c r="O291" s="88" t="s">
        <v>332</v>
      </c>
      <c r="P291" s="89"/>
    </row>
    <row r="292" spans="2:16" ht="15">
      <c r="B292" s="89"/>
      <c r="C292" s="115" t="s">
        <v>333</v>
      </c>
      <c r="D292" s="110" t="s">
        <v>380</v>
      </c>
      <c r="E292" s="111" t="s">
        <v>335</v>
      </c>
      <c r="F292" s="112"/>
      <c r="G292" s="116" t="s">
        <v>336</v>
      </c>
      <c r="H292" s="110" t="s">
        <v>378</v>
      </c>
      <c r="I292" s="87" t="s">
        <v>338</v>
      </c>
      <c r="J292" s="87" t="s">
        <v>338</v>
      </c>
      <c r="K292" s="87" t="s">
        <v>338</v>
      </c>
      <c r="L292" s="87" t="s">
        <v>338</v>
      </c>
      <c r="M292" s="87" t="s">
        <v>338</v>
      </c>
      <c r="N292" s="87" t="s">
        <v>338</v>
      </c>
      <c r="O292" s="88" t="s">
        <v>338</v>
      </c>
      <c r="P292" s="89"/>
    </row>
    <row r="293" spans="2:16" ht="15">
      <c r="B293" s="80"/>
      <c r="C293" s="117" t="s">
        <v>339</v>
      </c>
      <c r="D293" s="118"/>
      <c r="E293" s="119"/>
      <c r="F293" s="120"/>
      <c r="G293" s="117" t="s">
        <v>339</v>
      </c>
      <c r="H293" s="121"/>
      <c r="I293" s="121"/>
      <c r="J293" s="121"/>
      <c r="K293" s="121"/>
      <c r="L293" s="121"/>
      <c r="M293" s="121"/>
      <c r="N293" s="121"/>
      <c r="O293" s="121"/>
      <c r="P293" s="101"/>
    </row>
    <row r="294" spans="2:16" ht="15">
      <c r="B294" s="89"/>
      <c r="C294" s="109"/>
      <c r="D294" s="110" t="s">
        <v>379</v>
      </c>
      <c r="E294" s="122" t="s">
        <v>329</v>
      </c>
      <c r="F294" s="112"/>
      <c r="G294" s="113"/>
      <c r="H294" s="110" t="s">
        <v>376</v>
      </c>
      <c r="I294" s="87" t="s">
        <v>332</v>
      </c>
      <c r="J294" s="87" t="s">
        <v>332</v>
      </c>
      <c r="K294" s="87" t="s">
        <v>332</v>
      </c>
      <c r="L294" s="87" t="s">
        <v>332</v>
      </c>
      <c r="M294" s="87" t="s">
        <v>332</v>
      </c>
      <c r="N294" s="87" t="s">
        <v>332</v>
      </c>
      <c r="O294" s="88" t="s">
        <v>332</v>
      </c>
      <c r="P294" s="89"/>
    </row>
    <row r="295" spans="2:16" ht="15">
      <c r="B295" s="89"/>
      <c r="C295" s="123"/>
      <c r="D295" s="110" t="s">
        <v>380</v>
      </c>
      <c r="E295" s="122" t="s">
        <v>335</v>
      </c>
      <c r="F295" s="112"/>
      <c r="G295" s="124"/>
      <c r="H295" s="110" t="s">
        <v>378</v>
      </c>
      <c r="I295" s="87" t="s">
        <v>338</v>
      </c>
      <c r="J295" s="87" t="s">
        <v>338</v>
      </c>
      <c r="K295" s="87" t="s">
        <v>338</v>
      </c>
      <c r="L295" s="87" t="s">
        <v>338</v>
      </c>
      <c r="M295" s="87" t="s">
        <v>338</v>
      </c>
      <c r="N295" s="87" t="s">
        <v>338</v>
      </c>
      <c r="O295" s="88" t="s">
        <v>338</v>
      </c>
      <c r="P295" s="89"/>
    </row>
    <row r="296" spans="2:16" ht="15.75">
      <c r="B296" s="80"/>
      <c r="C296" s="83"/>
      <c r="D296" s="83"/>
      <c r="E296" s="83"/>
      <c r="F296" s="83"/>
      <c r="G296" s="125" t="s">
        <v>340</v>
      </c>
      <c r="H296" s="100"/>
      <c r="I296" s="100"/>
      <c r="J296" s="100"/>
      <c r="K296" s="83"/>
      <c r="L296" s="83"/>
      <c r="M296" s="83"/>
      <c r="N296" s="126"/>
      <c r="O296" s="81"/>
      <c r="P296" s="101"/>
    </row>
    <row r="297" spans="2:16" ht="15">
      <c r="B297" s="80"/>
      <c r="C297" s="127" t="s">
        <v>341</v>
      </c>
      <c r="D297" s="83"/>
      <c r="E297" s="83"/>
      <c r="F297" s="83"/>
      <c r="G297" s="128" t="s">
        <v>342</v>
      </c>
      <c r="H297" s="128" t="s">
        <v>343</v>
      </c>
      <c r="I297" s="128" t="s">
        <v>344</v>
      </c>
      <c r="J297" s="128" t="s">
        <v>345</v>
      </c>
      <c r="K297" s="128" t="s">
        <v>346</v>
      </c>
      <c r="L297" s="129" t="s">
        <v>79</v>
      </c>
      <c r="M297" s="130"/>
      <c r="N297" s="131" t="s">
        <v>347</v>
      </c>
      <c r="O297" s="132" t="s">
        <v>348</v>
      </c>
      <c r="P297" s="89"/>
    </row>
    <row r="298" spans="2:16" ht="15">
      <c r="B298" s="89"/>
      <c r="C298" s="133" t="s">
        <v>349</v>
      </c>
      <c r="D298" s="134" t="str">
        <f>IF(D291&gt;"",D291&amp;" - "&amp;H291,"")</f>
        <v>Miro Seitz - Max Lotto</v>
      </c>
      <c r="E298" s="135"/>
      <c r="F298" s="136"/>
      <c r="G298" s="137">
        <v>7</v>
      </c>
      <c r="H298" s="137">
        <v>8</v>
      </c>
      <c r="I298" s="137">
        <v>-8</v>
      </c>
      <c r="J298" s="137">
        <v>9</v>
      </c>
      <c r="K298" s="137"/>
      <c r="L298" s="138">
        <f>IF(ISBLANK(G298),"",COUNTIF(G298:K298,"&gt;=0"))</f>
        <v>3</v>
      </c>
      <c r="M298" s="139">
        <f>IF(ISBLANK(G298),"",(IF(LEFT(G298,1)="-",1,0)+IF(LEFT(H298,1)="-",1,0)+IF(LEFT(I298,1)="-",1,0)+IF(LEFT(J298,1)="-",1,0)+IF(LEFT(K298,1)="-",1,0)))</f>
        <v>1</v>
      </c>
      <c r="N298" s="140">
        <f aca="true" t="shared" si="10" ref="N298:O302">IF(L298=3,1,"")</f>
        <v>1</v>
      </c>
      <c r="O298" s="141">
        <f t="shared" si="10"/>
      </c>
      <c r="P298" s="89"/>
    </row>
    <row r="299" spans="2:16" ht="15">
      <c r="B299" s="89"/>
      <c r="C299" s="133" t="s">
        <v>350</v>
      </c>
      <c r="D299" s="134" t="str">
        <f>IF(D292&gt;"",D292&amp;" - "&amp;H292,"")</f>
        <v>Veeti Valasti - Stepan Larkin</v>
      </c>
      <c r="E299" s="135"/>
      <c r="F299" s="136"/>
      <c r="G299" s="142">
        <v>10</v>
      </c>
      <c r="H299" s="137">
        <v>4</v>
      </c>
      <c r="I299" s="137">
        <v>7</v>
      </c>
      <c r="J299" s="137"/>
      <c r="K299" s="137"/>
      <c r="L299" s="138">
        <f>IF(ISBLANK(G299),"",COUNTIF(G299:K299,"&gt;=0"))</f>
        <v>3</v>
      </c>
      <c r="M299" s="139">
        <f>IF(ISBLANK(G299),"",(IF(LEFT(G299,1)="-",1,0)+IF(LEFT(H299,1)="-",1,0)+IF(LEFT(I299,1)="-",1,0)+IF(LEFT(J299,1)="-",1,0)+IF(LEFT(K299,1)="-",1,0)))</f>
        <v>0</v>
      </c>
      <c r="N299" s="140">
        <f t="shared" si="10"/>
        <v>1</v>
      </c>
      <c r="O299" s="141">
        <f t="shared" si="10"/>
      </c>
      <c r="P299" s="89"/>
    </row>
    <row r="300" spans="2:16" ht="15">
      <c r="B300" s="89"/>
      <c r="C300" s="143" t="s">
        <v>351</v>
      </c>
      <c r="D300" s="144" t="str">
        <f>IF(D294&gt;"",D294&amp;" / "&amp;D295,"")</f>
        <v>Miro Seitz / Veeti Valasti</v>
      </c>
      <c r="E300" s="145" t="str">
        <f>IF(H294&gt;"",H294&amp;" / "&amp;H295,"")</f>
        <v>Max Lotto / Stepan Larkin</v>
      </c>
      <c r="F300" s="146"/>
      <c r="G300" s="147">
        <v>4</v>
      </c>
      <c r="H300" s="148">
        <v>7</v>
      </c>
      <c r="I300" s="149">
        <v>-8</v>
      </c>
      <c r="J300" s="149">
        <v>7</v>
      </c>
      <c r="K300" s="149"/>
      <c r="L300" s="138">
        <f>IF(ISBLANK(G300),"",COUNTIF(G300:K300,"&gt;=0"))</f>
        <v>3</v>
      </c>
      <c r="M300" s="139">
        <f>IF(ISBLANK(G300),"",(IF(LEFT(G300,1)="-",1,0)+IF(LEFT(H300,1)="-",1,0)+IF(LEFT(I300,1)="-",1,0)+IF(LEFT(J300,1)="-",1,0)+IF(LEFT(K300,1)="-",1,0)))</f>
        <v>1</v>
      </c>
      <c r="N300" s="140">
        <f t="shared" si="10"/>
        <v>1</v>
      </c>
      <c r="O300" s="141">
        <f t="shared" si="10"/>
      </c>
      <c r="P300" s="89"/>
    </row>
    <row r="301" spans="2:16" ht="15">
      <c r="B301" s="89"/>
      <c r="C301" s="133" t="s">
        <v>352</v>
      </c>
      <c r="D301" s="134" t="str">
        <f>IF(+D291&gt;"",D291&amp;" - "&amp;H292,"")</f>
        <v>Miro Seitz - Stepan Larkin</v>
      </c>
      <c r="E301" s="135"/>
      <c r="F301" s="136"/>
      <c r="G301" s="150"/>
      <c r="H301" s="137"/>
      <c r="I301" s="137"/>
      <c r="J301" s="137"/>
      <c r="K301" s="151"/>
      <c r="L301" s="138">
        <f>IF(ISBLANK(G301),"",COUNTIF(G301:K301,"&gt;=0"))</f>
      </c>
      <c r="M301" s="139">
        <f>IF(ISBLANK(G301),"",(IF(LEFT(G301,1)="-",1,0)+IF(LEFT(H301,1)="-",1,0)+IF(LEFT(I301,1)="-",1,0)+IF(LEFT(J301,1)="-",1,0)+IF(LEFT(K301,1)="-",1,0)))</f>
      </c>
      <c r="N301" s="140">
        <f t="shared" si="10"/>
      </c>
      <c r="O301" s="141">
        <f t="shared" si="10"/>
      </c>
      <c r="P301" s="89"/>
    </row>
    <row r="302" spans="2:16" ht="15.75" thickBot="1">
      <c r="B302" s="89"/>
      <c r="C302" s="133" t="s">
        <v>353</v>
      </c>
      <c r="D302" s="134" t="str">
        <f>IF(+D292&gt;"",D292&amp;" - "&amp;H291,"")</f>
        <v>Veeti Valasti - Max Lotto</v>
      </c>
      <c r="E302" s="135"/>
      <c r="F302" s="136"/>
      <c r="G302" s="151"/>
      <c r="H302" s="137"/>
      <c r="I302" s="151"/>
      <c r="J302" s="137"/>
      <c r="K302" s="137"/>
      <c r="L302" s="138">
        <f>IF(ISBLANK(G302),"",COUNTIF(G302:K302,"&gt;=0"))</f>
      </c>
      <c r="M302" s="152">
        <f>IF(ISBLANK(G302),"",(IF(LEFT(G302,1)="-",1,0)+IF(LEFT(H302,1)="-",1,0)+IF(LEFT(I302,1)="-",1,0)+IF(LEFT(J302,1)="-",1,0)+IF(LEFT(K302,1)="-",1,0)))</f>
      </c>
      <c r="N302" s="140">
        <f t="shared" si="10"/>
      </c>
      <c r="O302" s="141">
        <f t="shared" si="10"/>
      </c>
      <c r="P302" s="89"/>
    </row>
    <row r="303" spans="2:16" ht="16.5" thickBot="1">
      <c r="B303" s="80"/>
      <c r="C303" s="83"/>
      <c r="D303" s="83"/>
      <c r="E303" s="83"/>
      <c r="F303" s="83"/>
      <c r="G303" s="83"/>
      <c r="H303" s="83"/>
      <c r="I303" s="83"/>
      <c r="J303" s="153" t="s">
        <v>305</v>
      </c>
      <c r="K303" s="154"/>
      <c r="L303" s="155">
        <f>IF(ISBLANK(E298),"",SUM(L298:L302))</f>
      </c>
      <c r="M303" s="156">
        <f>IF(ISBLANK(F298),"",SUM(M298:M302))</f>
      </c>
      <c r="N303" s="157">
        <f>IF(ISBLANK(G298),"",SUM(N298:N302))</f>
        <v>3</v>
      </c>
      <c r="O303" s="158">
        <f>IF(ISBLANK(G298),"",SUM(O298:O302))</f>
        <v>0</v>
      </c>
      <c r="P303" s="89"/>
    </row>
    <row r="304" spans="2:16" ht="15">
      <c r="B304" s="80"/>
      <c r="C304" s="82" t="s">
        <v>354</v>
      </c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101"/>
    </row>
    <row r="305" spans="2:16" ht="15">
      <c r="B305" s="80"/>
      <c r="C305" s="159" t="s">
        <v>355</v>
      </c>
      <c r="D305" s="159"/>
      <c r="E305" s="159" t="s">
        <v>356</v>
      </c>
      <c r="F305" s="160"/>
      <c r="G305" s="159"/>
      <c r="H305" s="159" t="s">
        <v>112</v>
      </c>
      <c r="I305" s="160"/>
      <c r="J305" s="159"/>
      <c r="K305" s="161" t="s">
        <v>357</v>
      </c>
      <c r="L305" s="81"/>
      <c r="M305" s="83"/>
      <c r="N305" s="83"/>
      <c r="O305" s="83"/>
      <c r="P305" s="101"/>
    </row>
    <row r="306" spans="2:16" ht="18.75" thickBot="1">
      <c r="B306" s="80"/>
      <c r="C306" s="83"/>
      <c r="D306" s="83"/>
      <c r="E306" s="83"/>
      <c r="F306" s="83"/>
      <c r="G306" s="83"/>
      <c r="H306" s="83"/>
      <c r="I306" s="83"/>
      <c r="J306" s="83"/>
      <c r="K306" s="162" t="str">
        <f>IF(N303=3,D290,IF(O303=3,H290,""))</f>
        <v>KoKa 2</v>
      </c>
      <c r="L306" s="163"/>
      <c r="M306" s="163"/>
      <c r="N306" s="163"/>
      <c r="O306" s="164"/>
      <c r="P306" s="89"/>
    </row>
    <row r="307" spans="2:16" ht="18">
      <c r="B307" s="165"/>
      <c r="C307" s="166"/>
      <c r="D307" s="166"/>
      <c r="E307" s="166"/>
      <c r="F307" s="166"/>
      <c r="G307" s="166"/>
      <c r="H307" s="166"/>
      <c r="I307" s="166"/>
      <c r="J307" s="166"/>
      <c r="K307" s="167"/>
      <c r="L307" s="167"/>
      <c r="M307" s="167"/>
      <c r="N307" s="167"/>
      <c r="O307" s="167"/>
      <c r="P307" s="168"/>
    </row>
    <row r="309" ht="12.75">
      <c r="C309" t="s">
        <v>375</v>
      </c>
    </row>
    <row r="311" spans="2:16" ht="15.75">
      <c r="B311" s="75"/>
      <c r="C311" s="76"/>
      <c r="D311" s="77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9"/>
    </row>
    <row r="312" spans="2:16" ht="15.75">
      <c r="B312" s="80"/>
      <c r="C312" s="81"/>
      <c r="D312" s="82" t="s">
        <v>317</v>
      </c>
      <c r="E312" s="83"/>
      <c r="F312" s="83"/>
      <c r="G312" s="81"/>
      <c r="H312" s="84" t="s">
        <v>318</v>
      </c>
      <c r="I312" s="85"/>
      <c r="J312" s="86"/>
      <c r="K312" s="87"/>
      <c r="L312" s="87"/>
      <c r="M312" s="87"/>
      <c r="N312" s="87"/>
      <c r="O312" s="88"/>
      <c r="P312" s="89"/>
    </row>
    <row r="313" spans="2:16" ht="20.25">
      <c r="B313" s="80"/>
      <c r="C313" s="91"/>
      <c r="D313" s="92" t="s">
        <v>319</v>
      </c>
      <c r="E313" s="83"/>
      <c r="F313" s="83"/>
      <c r="G313" s="81"/>
      <c r="H313" s="84" t="s">
        <v>320</v>
      </c>
      <c r="I313" s="85"/>
      <c r="J313" s="86"/>
      <c r="K313" s="87"/>
      <c r="L313" s="87"/>
      <c r="M313" s="87"/>
      <c r="N313" s="87"/>
      <c r="O313" s="88"/>
      <c r="P313" s="89"/>
    </row>
    <row r="314" spans="2:16" ht="15">
      <c r="B314" s="80"/>
      <c r="C314" s="83"/>
      <c r="D314" s="83"/>
      <c r="E314" s="83"/>
      <c r="F314" s="83"/>
      <c r="G314" s="83"/>
      <c r="H314" s="84" t="s">
        <v>321</v>
      </c>
      <c r="I314" s="94"/>
      <c r="J314" s="86"/>
      <c r="K314" s="86"/>
      <c r="L314" s="86"/>
      <c r="M314" s="86"/>
      <c r="N314" s="86"/>
      <c r="O314" s="95"/>
      <c r="P314" s="89"/>
    </row>
    <row r="315" spans="2:16" ht="15.75">
      <c r="B315" s="80"/>
      <c r="C315" s="83"/>
      <c r="D315" s="83"/>
      <c r="E315" s="83"/>
      <c r="F315" s="83"/>
      <c r="G315" s="83"/>
      <c r="H315" s="84" t="s">
        <v>322</v>
      </c>
      <c r="I315" s="85"/>
      <c r="J315" s="96"/>
      <c r="K315" s="97"/>
      <c r="L315" s="97"/>
      <c r="M315" s="98" t="s">
        <v>323</v>
      </c>
      <c r="N315" s="99"/>
      <c r="O315" s="95"/>
      <c r="P315" s="89"/>
    </row>
    <row r="316" spans="2:16" ht="15">
      <c r="B316" s="80"/>
      <c r="C316" s="81"/>
      <c r="D316" s="100" t="s">
        <v>324</v>
      </c>
      <c r="E316" s="83"/>
      <c r="F316" s="83"/>
      <c r="G316" s="83"/>
      <c r="H316" s="100" t="s">
        <v>324</v>
      </c>
      <c r="I316" s="83"/>
      <c r="J316" s="83"/>
      <c r="K316" s="83"/>
      <c r="L316" s="83"/>
      <c r="M316" s="83"/>
      <c r="N316" s="83"/>
      <c r="O316" s="83"/>
      <c r="P316" s="101"/>
    </row>
    <row r="317" spans="2:16" ht="15.75">
      <c r="B317" s="89"/>
      <c r="C317" s="102" t="s">
        <v>325</v>
      </c>
      <c r="D317" s="103" t="s">
        <v>99</v>
      </c>
      <c r="E317" s="104"/>
      <c r="F317" s="105"/>
      <c r="G317" s="106" t="s">
        <v>326</v>
      </c>
      <c r="H317" s="103" t="s">
        <v>307</v>
      </c>
      <c r="I317" s="107"/>
      <c r="J317" s="107"/>
      <c r="K317" s="107"/>
      <c r="L317" s="107"/>
      <c r="M317" s="107"/>
      <c r="N317" s="107"/>
      <c r="O317" s="108"/>
      <c r="P317" s="89"/>
    </row>
    <row r="318" spans="2:16" ht="15">
      <c r="B318" s="89"/>
      <c r="C318" s="109" t="s">
        <v>327</v>
      </c>
      <c r="D318" s="110" t="s">
        <v>361</v>
      </c>
      <c r="E318" s="111" t="s">
        <v>329</v>
      </c>
      <c r="F318" s="112"/>
      <c r="G318" s="113" t="s">
        <v>330</v>
      </c>
      <c r="H318" s="110" t="s">
        <v>380</v>
      </c>
      <c r="I318" s="87" t="s">
        <v>332</v>
      </c>
      <c r="J318" s="87" t="s">
        <v>332</v>
      </c>
      <c r="K318" s="87" t="s">
        <v>332</v>
      </c>
      <c r="L318" s="87" t="s">
        <v>332</v>
      </c>
      <c r="M318" s="87" t="s">
        <v>332</v>
      </c>
      <c r="N318" s="87" t="s">
        <v>332</v>
      </c>
      <c r="O318" s="88" t="s">
        <v>332</v>
      </c>
      <c r="P318" s="89"/>
    </row>
    <row r="319" spans="2:16" ht="15">
      <c r="B319" s="89"/>
      <c r="C319" s="115" t="s">
        <v>333</v>
      </c>
      <c r="D319" s="110" t="s">
        <v>377</v>
      </c>
      <c r="E319" s="111" t="s">
        <v>335</v>
      </c>
      <c r="F319" s="112"/>
      <c r="G319" s="116" t="s">
        <v>336</v>
      </c>
      <c r="H319" s="110" t="s">
        <v>379</v>
      </c>
      <c r="I319" s="87" t="s">
        <v>338</v>
      </c>
      <c r="J319" s="87" t="s">
        <v>338</v>
      </c>
      <c r="K319" s="87" t="s">
        <v>338</v>
      </c>
      <c r="L319" s="87" t="s">
        <v>338</v>
      </c>
      <c r="M319" s="87" t="s">
        <v>338</v>
      </c>
      <c r="N319" s="87" t="s">
        <v>338</v>
      </c>
      <c r="O319" s="88" t="s">
        <v>338</v>
      </c>
      <c r="P319" s="89"/>
    </row>
    <row r="320" spans="2:16" ht="15">
      <c r="B320" s="80"/>
      <c r="C320" s="117" t="s">
        <v>339</v>
      </c>
      <c r="D320" s="118"/>
      <c r="E320" s="119"/>
      <c r="F320" s="120"/>
      <c r="G320" s="117" t="s">
        <v>339</v>
      </c>
      <c r="H320" s="121"/>
      <c r="I320" s="121"/>
      <c r="J320" s="121"/>
      <c r="K320" s="121"/>
      <c r="L320" s="121"/>
      <c r="M320" s="121"/>
      <c r="N320" s="121"/>
      <c r="O320" s="121"/>
      <c r="P320" s="101"/>
    </row>
    <row r="321" spans="2:16" ht="15">
      <c r="B321" s="89"/>
      <c r="C321" s="109"/>
      <c r="D321" s="110" t="s">
        <v>361</v>
      </c>
      <c r="E321" s="122" t="s">
        <v>329</v>
      </c>
      <c r="F321" s="112"/>
      <c r="G321" s="113"/>
      <c r="H321" s="110" t="s">
        <v>380</v>
      </c>
      <c r="I321" s="87" t="s">
        <v>332</v>
      </c>
      <c r="J321" s="87" t="s">
        <v>332</v>
      </c>
      <c r="K321" s="87" t="s">
        <v>332</v>
      </c>
      <c r="L321" s="87" t="s">
        <v>332</v>
      </c>
      <c r="M321" s="87" t="s">
        <v>332</v>
      </c>
      <c r="N321" s="87" t="s">
        <v>332</v>
      </c>
      <c r="O321" s="88" t="s">
        <v>332</v>
      </c>
      <c r="P321" s="89"/>
    </row>
    <row r="322" spans="2:16" ht="15">
      <c r="B322" s="89"/>
      <c r="C322" s="123"/>
      <c r="D322" s="110" t="s">
        <v>360</v>
      </c>
      <c r="E322" s="122" t="s">
        <v>335</v>
      </c>
      <c r="F322" s="112"/>
      <c r="G322" s="124"/>
      <c r="H322" s="110" t="s">
        <v>379</v>
      </c>
      <c r="I322" s="87" t="s">
        <v>338</v>
      </c>
      <c r="J322" s="87" t="s">
        <v>338</v>
      </c>
      <c r="K322" s="87" t="s">
        <v>338</v>
      </c>
      <c r="L322" s="87" t="s">
        <v>338</v>
      </c>
      <c r="M322" s="87" t="s">
        <v>338</v>
      </c>
      <c r="N322" s="87" t="s">
        <v>338</v>
      </c>
      <c r="O322" s="88" t="s">
        <v>338</v>
      </c>
      <c r="P322" s="89"/>
    </row>
    <row r="323" spans="2:16" ht="15.75">
      <c r="B323" s="80"/>
      <c r="C323" s="83"/>
      <c r="D323" s="83"/>
      <c r="E323" s="83"/>
      <c r="F323" s="83"/>
      <c r="G323" s="125" t="s">
        <v>340</v>
      </c>
      <c r="H323" s="100"/>
      <c r="I323" s="100"/>
      <c r="J323" s="100"/>
      <c r="K323" s="83"/>
      <c r="L323" s="83"/>
      <c r="M323" s="83"/>
      <c r="N323" s="126"/>
      <c r="O323" s="81"/>
      <c r="P323" s="101"/>
    </row>
    <row r="324" spans="2:16" ht="15">
      <c r="B324" s="80"/>
      <c r="C324" s="127" t="s">
        <v>341</v>
      </c>
      <c r="D324" s="83"/>
      <c r="E324" s="83"/>
      <c r="F324" s="83"/>
      <c r="G324" s="128" t="s">
        <v>342</v>
      </c>
      <c r="H324" s="128" t="s">
        <v>343</v>
      </c>
      <c r="I324" s="128" t="s">
        <v>344</v>
      </c>
      <c r="J324" s="128" t="s">
        <v>345</v>
      </c>
      <c r="K324" s="128" t="s">
        <v>346</v>
      </c>
      <c r="L324" s="129" t="s">
        <v>79</v>
      </c>
      <c r="M324" s="130"/>
      <c r="N324" s="131" t="s">
        <v>347</v>
      </c>
      <c r="O324" s="132" t="s">
        <v>348</v>
      </c>
      <c r="P324" s="89"/>
    </row>
    <row r="325" spans="2:16" ht="15">
      <c r="B325" s="89"/>
      <c r="C325" s="133" t="s">
        <v>349</v>
      </c>
      <c r="D325" s="134" t="str">
        <f>IF(D318&gt;"",D318&amp;" - "&amp;H318,"")</f>
        <v>Aleksi Tiljander - Veeti Valasti</v>
      </c>
      <c r="E325" s="135"/>
      <c r="F325" s="136"/>
      <c r="G325" s="137">
        <v>-9</v>
      </c>
      <c r="H325" s="137">
        <v>8</v>
      </c>
      <c r="I325" s="137">
        <v>5</v>
      </c>
      <c r="J325" s="137">
        <v>4</v>
      </c>
      <c r="K325" s="137"/>
      <c r="L325" s="138">
        <f>IF(ISBLANK(G325),"",COUNTIF(G325:K325,"&gt;=0"))</f>
        <v>3</v>
      </c>
      <c r="M325" s="139">
        <f>IF(ISBLANK(G325),"",(IF(LEFT(G325,1)="-",1,0)+IF(LEFT(H325,1)="-",1,0)+IF(LEFT(I325,1)="-",1,0)+IF(LEFT(J325,1)="-",1,0)+IF(LEFT(K325,1)="-",1,0)))</f>
        <v>1</v>
      </c>
      <c r="N325" s="140">
        <f aca="true" t="shared" si="11" ref="N325:O329">IF(L325=3,1,"")</f>
        <v>1</v>
      </c>
      <c r="O325" s="141">
        <f t="shared" si="11"/>
      </c>
      <c r="P325" s="89"/>
    </row>
    <row r="326" spans="2:16" ht="15">
      <c r="B326" s="89"/>
      <c r="C326" s="133" t="s">
        <v>350</v>
      </c>
      <c r="D326" s="134" t="str">
        <f>IF(D319&gt;"",D319&amp;" - "&amp;H319,"")</f>
        <v>Eemil Salakari - Miro Seitz</v>
      </c>
      <c r="E326" s="135"/>
      <c r="F326" s="136"/>
      <c r="G326" s="142">
        <v>6</v>
      </c>
      <c r="H326" s="137">
        <v>-8</v>
      </c>
      <c r="I326" s="137">
        <v>4</v>
      </c>
      <c r="J326" s="137">
        <v>-4</v>
      </c>
      <c r="K326" s="137">
        <v>-9</v>
      </c>
      <c r="L326" s="138">
        <f>IF(ISBLANK(G326),"",COUNTIF(G326:K326,"&gt;=0"))</f>
        <v>2</v>
      </c>
      <c r="M326" s="139">
        <f>IF(ISBLANK(G326),"",(IF(LEFT(G326,1)="-",1,0)+IF(LEFT(H326,1)="-",1,0)+IF(LEFT(I326,1)="-",1,0)+IF(LEFT(J326,1)="-",1,0)+IF(LEFT(K326,1)="-",1,0)))</f>
        <v>3</v>
      </c>
      <c r="N326" s="140">
        <f t="shared" si="11"/>
      </c>
      <c r="O326" s="141">
        <f t="shared" si="11"/>
        <v>1</v>
      </c>
      <c r="P326" s="89"/>
    </row>
    <row r="327" spans="2:16" ht="15">
      <c r="B327" s="89"/>
      <c r="C327" s="143" t="s">
        <v>351</v>
      </c>
      <c r="D327" s="144" t="str">
        <f>IF(D321&gt;"",D321&amp;" / "&amp;D322,"")</f>
        <v>Aleksi Tiljander / Taneli Rautalin</v>
      </c>
      <c r="E327" s="145" t="str">
        <f>IF(H321&gt;"",H321&amp;" / "&amp;H322,"")</f>
        <v>Veeti Valasti / Miro Seitz</v>
      </c>
      <c r="F327" s="146"/>
      <c r="G327" s="147">
        <v>10</v>
      </c>
      <c r="H327" s="148">
        <v>2</v>
      </c>
      <c r="I327" s="149">
        <v>6</v>
      </c>
      <c r="J327" s="149"/>
      <c r="K327" s="149"/>
      <c r="L327" s="138">
        <f>IF(ISBLANK(G327),"",COUNTIF(G327:K327,"&gt;=0"))</f>
        <v>3</v>
      </c>
      <c r="M327" s="139">
        <f>IF(ISBLANK(G327),"",(IF(LEFT(G327,1)="-",1,0)+IF(LEFT(H327,1)="-",1,0)+IF(LEFT(I327,1)="-",1,0)+IF(LEFT(J327,1)="-",1,0)+IF(LEFT(K327,1)="-",1,0)))</f>
        <v>0</v>
      </c>
      <c r="N327" s="140">
        <f t="shared" si="11"/>
        <v>1</v>
      </c>
      <c r="O327" s="141">
        <f t="shared" si="11"/>
      </c>
      <c r="P327" s="89"/>
    </row>
    <row r="328" spans="2:16" ht="15">
      <c r="B328" s="89"/>
      <c r="C328" s="133" t="s">
        <v>352</v>
      </c>
      <c r="D328" s="134" t="str">
        <f>IF(+D318&gt;"",D318&amp;" - "&amp;H319,"")</f>
        <v>Aleksi Tiljander - Miro Seitz</v>
      </c>
      <c r="E328" s="135"/>
      <c r="F328" s="136"/>
      <c r="G328" s="150">
        <v>9</v>
      </c>
      <c r="H328" s="137">
        <v>-8</v>
      </c>
      <c r="I328" s="137">
        <v>-15</v>
      </c>
      <c r="J328" s="137">
        <v>4</v>
      </c>
      <c r="K328" s="151">
        <v>8</v>
      </c>
      <c r="L328" s="138">
        <f>IF(ISBLANK(G328),"",COUNTIF(G328:K328,"&gt;=0"))</f>
        <v>3</v>
      </c>
      <c r="M328" s="139">
        <f>IF(ISBLANK(G328),"",(IF(LEFT(G328,1)="-",1,0)+IF(LEFT(H328,1)="-",1,0)+IF(LEFT(I328,1)="-",1,0)+IF(LEFT(J328,1)="-",1,0)+IF(LEFT(K328,1)="-",1,0)))</f>
        <v>2</v>
      </c>
      <c r="N328" s="140">
        <f t="shared" si="11"/>
        <v>1</v>
      </c>
      <c r="O328" s="141">
        <f t="shared" si="11"/>
      </c>
      <c r="P328" s="89"/>
    </row>
    <row r="329" spans="2:16" ht="15.75" thickBot="1">
      <c r="B329" s="89"/>
      <c r="C329" s="133" t="s">
        <v>353</v>
      </c>
      <c r="D329" s="134" t="str">
        <f>IF(+D319&gt;"",D319&amp;" - "&amp;H318,"")</f>
        <v>Eemil Salakari - Veeti Valasti</v>
      </c>
      <c r="E329" s="135"/>
      <c r="F329" s="136"/>
      <c r="G329" s="151"/>
      <c r="H329" s="137"/>
      <c r="I329" s="151"/>
      <c r="J329" s="137"/>
      <c r="K329" s="137"/>
      <c r="L329" s="138">
        <f>IF(ISBLANK(G329),"",COUNTIF(G329:K329,"&gt;=0"))</f>
      </c>
      <c r="M329" s="152">
        <f>IF(ISBLANK(G329),"",(IF(LEFT(G329,1)="-",1,0)+IF(LEFT(H329,1)="-",1,0)+IF(LEFT(I329,1)="-",1,0)+IF(LEFT(J329,1)="-",1,0)+IF(LEFT(K329,1)="-",1,0)))</f>
      </c>
      <c r="N329" s="140">
        <f t="shared" si="11"/>
      </c>
      <c r="O329" s="141">
        <f t="shared" si="11"/>
      </c>
      <c r="P329" s="89"/>
    </row>
    <row r="330" spans="2:16" ht="16.5" thickBot="1">
      <c r="B330" s="80"/>
      <c r="C330" s="83"/>
      <c r="D330" s="83"/>
      <c r="E330" s="83"/>
      <c r="F330" s="83"/>
      <c r="G330" s="83"/>
      <c r="H330" s="83"/>
      <c r="I330" s="83"/>
      <c r="J330" s="153" t="s">
        <v>305</v>
      </c>
      <c r="K330" s="154"/>
      <c r="L330" s="155">
        <f>IF(ISBLANK(E325),"",SUM(L325:L329))</f>
      </c>
      <c r="M330" s="156">
        <f>IF(ISBLANK(F325),"",SUM(M325:M329))</f>
      </c>
      <c r="N330" s="157">
        <f>IF(ISBLANK(G325),"",SUM(N325:N329))</f>
        <v>3</v>
      </c>
      <c r="O330" s="158">
        <f>IF(ISBLANK(G325),"",SUM(O325:O329))</f>
        <v>1</v>
      </c>
      <c r="P330" s="89"/>
    </row>
    <row r="331" spans="2:16" ht="15">
      <c r="B331" s="80"/>
      <c r="C331" s="82" t="s">
        <v>354</v>
      </c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101"/>
    </row>
    <row r="332" spans="2:16" ht="15">
      <c r="B332" s="80"/>
      <c r="C332" s="159" t="s">
        <v>355</v>
      </c>
      <c r="D332" s="159"/>
      <c r="E332" s="159" t="s">
        <v>356</v>
      </c>
      <c r="F332" s="160"/>
      <c r="G332" s="159"/>
      <c r="H332" s="159" t="s">
        <v>112</v>
      </c>
      <c r="I332" s="160"/>
      <c r="J332" s="159"/>
      <c r="K332" s="161" t="s">
        <v>357</v>
      </c>
      <c r="L332" s="81"/>
      <c r="M332" s="83"/>
      <c r="N332" s="83"/>
      <c r="O332" s="83"/>
      <c r="P332" s="101"/>
    </row>
    <row r="333" spans="2:16" ht="18.75" thickBot="1">
      <c r="B333" s="80"/>
      <c r="C333" s="83"/>
      <c r="D333" s="83"/>
      <c r="E333" s="83"/>
      <c r="F333" s="83"/>
      <c r="G333" s="83"/>
      <c r="H333" s="83"/>
      <c r="I333" s="83"/>
      <c r="J333" s="83"/>
      <c r="K333" s="162" t="str">
        <f>IF(N330=3,D317,IF(O330=3,H317,""))</f>
        <v>Por-83</v>
      </c>
      <c r="L333" s="163"/>
      <c r="M333" s="163"/>
      <c r="N333" s="163"/>
      <c r="O333" s="164"/>
      <c r="P333" s="89"/>
    </row>
    <row r="334" spans="2:16" ht="18">
      <c r="B334" s="165"/>
      <c r="C334" s="166"/>
      <c r="D334" s="166"/>
      <c r="E334" s="166"/>
      <c r="F334" s="166"/>
      <c r="G334" s="166"/>
      <c r="H334" s="166"/>
      <c r="I334" s="166"/>
      <c r="J334" s="166"/>
      <c r="K334" s="167"/>
      <c r="L334" s="167"/>
      <c r="M334" s="167"/>
      <c r="N334" s="167"/>
      <c r="O334" s="167"/>
      <c r="P334" s="168"/>
    </row>
    <row r="335" spans="2:16" ht="18">
      <c r="B335" s="81"/>
      <c r="C335" s="175"/>
      <c r="D335" s="175"/>
      <c r="E335" s="175"/>
      <c r="F335" s="175"/>
      <c r="G335" s="175"/>
      <c r="H335" s="175"/>
      <c r="I335" s="175"/>
      <c r="J335" s="175"/>
      <c r="K335" s="176"/>
      <c r="L335" s="176"/>
      <c r="M335" s="176"/>
      <c r="N335" s="176"/>
      <c r="O335" s="176"/>
      <c r="P335" s="81"/>
    </row>
    <row r="336" spans="2:16" ht="18">
      <c r="B336" s="81"/>
      <c r="C336" s="175" t="s">
        <v>381</v>
      </c>
      <c r="D336" s="175"/>
      <c r="E336" s="175"/>
      <c r="F336" s="175"/>
      <c r="G336" s="175"/>
      <c r="H336" s="175"/>
      <c r="I336" s="175"/>
      <c r="J336" s="175"/>
      <c r="K336" s="176"/>
      <c r="L336" s="176"/>
      <c r="M336" s="176"/>
      <c r="N336" s="176"/>
      <c r="O336" s="176"/>
      <c r="P336" s="81"/>
    </row>
    <row r="338" spans="2:16" ht="15.75">
      <c r="B338" s="75"/>
      <c r="C338" s="76"/>
      <c r="D338" s="77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9"/>
    </row>
    <row r="339" spans="2:16" ht="15.75">
      <c r="B339" s="80"/>
      <c r="C339" s="81"/>
      <c r="D339" s="82" t="s">
        <v>317</v>
      </c>
      <c r="E339" s="83"/>
      <c r="F339" s="83"/>
      <c r="G339" s="81"/>
      <c r="H339" s="84" t="s">
        <v>318</v>
      </c>
      <c r="I339" s="85"/>
      <c r="J339" s="86"/>
      <c r="K339" s="87"/>
      <c r="L339" s="87"/>
      <c r="M339" s="87"/>
      <c r="N339" s="87"/>
      <c r="O339" s="88"/>
      <c r="P339" s="89"/>
    </row>
    <row r="340" spans="2:16" ht="20.25">
      <c r="B340" s="80"/>
      <c r="C340" s="91"/>
      <c r="D340" s="92" t="s">
        <v>319</v>
      </c>
      <c r="E340" s="83"/>
      <c r="F340" s="83"/>
      <c r="G340" s="81"/>
      <c r="H340" s="84" t="s">
        <v>320</v>
      </c>
      <c r="I340" s="85"/>
      <c r="J340" s="86"/>
      <c r="K340" s="87"/>
      <c r="L340" s="87"/>
      <c r="M340" s="87"/>
      <c r="N340" s="87"/>
      <c r="O340" s="88"/>
      <c r="P340" s="89"/>
    </row>
    <row r="341" spans="2:16" ht="15">
      <c r="B341" s="80"/>
      <c r="C341" s="83"/>
      <c r="D341" s="83"/>
      <c r="E341" s="83"/>
      <c r="F341" s="83"/>
      <c r="G341" s="83"/>
      <c r="H341" s="84" t="s">
        <v>321</v>
      </c>
      <c r="I341" s="94"/>
      <c r="J341" s="86"/>
      <c r="K341" s="86"/>
      <c r="L341" s="86"/>
      <c r="M341" s="86"/>
      <c r="N341" s="86"/>
      <c r="O341" s="95"/>
      <c r="P341" s="89"/>
    </row>
    <row r="342" spans="2:16" ht="15.75">
      <c r="B342" s="80"/>
      <c r="C342" s="83"/>
      <c r="D342" s="83"/>
      <c r="E342" s="83"/>
      <c r="F342" s="83"/>
      <c r="G342" s="83"/>
      <c r="H342" s="84" t="s">
        <v>322</v>
      </c>
      <c r="I342" s="85"/>
      <c r="J342" s="96"/>
      <c r="K342" s="97"/>
      <c r="L342" s="97"/>
      <c r="M342" s="98" t="s">
        <v>323</v>
      </c>
      <c r="N342" s="99"/>
      <c r="O342" s="95"/>
      <c r="P342" s="89"/>
    </row>
    <row r="343" spans="2:16" ht="15">
      <c r="B343" s="80"/>
      <c r="C343" s="81"/>
      <c r="D343" s="100" t="s">
        <v>324</v>
      </c>
      <c r="E343" s="83"/>
      <c r="F343" s="83"/>
      <c r="G343" s="83"/>
      <c r="H343" s="100" t="s">
        <v>324</v>
      </c>
      <c r="I343" s="83"/>
      <c r="J343" s="83"/>
      <c r="K343" s="83"/>
      <c r="L343" s="83"/>
      <c r="M343" s="83"/>
      <c r="N343" s="83"/>
      <c r="O343" s="83"/>
      <c r="P343" s="101"/>
    </row>
    <row r="344" spans="2:16" ht="15.75">
      <c r="B344" s="89"/>
      <c r="C344" s="102" t="s">
        <v>325</v>
      </c>
      <c r="D344" s="103" t="s">
        <v>309</v>
      </c>
      <c r="E344" s="104"/>
      <c r="F344" s="105"/>
      <c r="G344" s="106" t="s">
        <v>326</v>
      </c>
      <c r="H344" s="103" t="s">
        <v>310</v>
      </c>
      <c r="I344" s="107"/>
      <c r="J344" s="107"/>
      <c r="K344" s="107"/>
      <c r="L344" s="107"/>
      <c r="M344" s="107"/>
      <c r="N344" s="107"/>
      <c r="O344" s="108"/>
      <c r="P344" s="89"/>
    </row>
    <row r="345" spans="2:16" ht="15">
      <c r="B345" s="89"/>
      <c r="C345" s="109" t="s">
        <v>327</v>
      </c>
      <c r="D345" s="110" t="s">
        <v>382</v>
      </c>
      <c r="E345" s="111" t="s">
        <v>329</v>
      </c>
      <c r="F345" s="112"/>
      <c r="G345" s="113" t="s">
        <v>330</v>
      </c>
      <c r="H345" s="110" t="s">
        <v>383</v>
      </c>
      <c r="I345" s="87" t="s">
        <v>332</v>
      </c>
      <c r="J345" s="87" t="s">
        <v>332</v>
      </c>
      <c r="K345" s="87" t="s">
        <v>332</v>
      </c>
      <c r="L345" s="87" t="s">
        <v>332</v>
      </c>
      <c r="M345" s="87" t="s">
        <v>332</v>
      </c>
      <c r="N345" s="87" t="s">
        <v>332</v>
      </c>
      <c r="O345" s="88" t="s">
        <v>332</v>
      </c>
      <c r="P345" s="89"/>
    </row>
    <row r="346" spans="2:16" ht="15">
      <c r="B346" s="89"/>
      <c r="C346" s="115" t="s">
        <v>333</v>
      </c>
      <c r="D346" s="110" t="s">
        <v>384</v>
      </c>
      <c r="E346" s="111" t="s">
        <v>335</v>
      </c>
      <c r="F346" s="112"/>
      <c r="G346" s="116" t="s">
        <v>336</v>
      </c>
      <c r="H346" s="110" t="s">
        <v>385</v>
      </c>
      <c r="I346" s="87" t="s">
        <v>338</v>
      </c>
      <c r="J346" s="87" t="s">
        <v>338</v>
      </c>
      <c r="K346" s="87" t="s">
        <v>338</v>
      </c>
      <c r="L346" s="87" t="s">
        <v>338</v>
      </c>
      <c r="M346" s="87" t="s">
        <v>338</v>
      </c>
      <c r="N346" s="87" t="s">
        <v>338</v>
      </c>
      <c r="O346" s="88" t="s">
        <v>338</v>
      </c>
      <c r="P346" s="89"/>
    </row>
    <row r="347" spans="2:16" ht="15">
      <c r="B347" s="80"/>
      <c r="C347" s="117" t="s">
        <v>339</v>
      </c>
      <c r="D347" s="118"/>
      <c r="E347" s="119"/>
      <c r="F347" s="120"/>
      <c r="G347" s="117" t="s">
        <v>339</v>
      </c>
      <c r="H347" s="121"/>
      <c r="I347" s="121"/>
      <c r="J347" s="121"/>
      <c r="K347" s="121"/>
      <c r="L347" s="121"/>
      <c r="M347" s="121"/>
      <c r="N347" s="121"/>
      <c r="O347" s="121"/>
      <c r="P347" s="101"/>
    </row>
    <row r="348" spans="2:16" ht="15">
      <c r="B348" s="89"/>
      <c r="C348" s="109"/>
      <c r="D348" s="110" t="s">
        <v>382</v>
      </c>
      <c r="E348" s="122" t="s">
        <v>329</v>
      </c>
      <c r="F348" s="112"/>
      <c r="G348" s="113"/>
      <c r="H348" s="110" t="s">
        <v>383</v>
      </c>
      <c r="I348" s="87" t="s">
        <v>332</v>
      </c>
      <c r="J348" s="87" t="s">
        <v>332</v>
      </c>
      <c r="K348" s="87" t="s">
        <v>332</v>
      </c>
      <c r="L348" s="87" t="s">
        <v>332</v>
      </c>
      <c r="M348" s="87" t="s">
        <v>332</v>
      </c>
      <c r="N348" s="87" t="s">
        <v>332</v>
      </c>
      <c r="O348" s="88" t="s">
        <v>332</v>
      </c>
      <c r="P348" s="89"/>
    </row>
    <row r="349" spans="2:16" ht="15">
      <c r="B349" s="89"/>
      <c r="C349" s="123"/>
      <c r="D349" s="110" t="s">
        <v>384</v>
      </c>
      <c r="E349" s="122" t="s">
        <v>335</v>
      </c>
      <c r="F349" s="112"/>
      <c r="G349" s="124"/>
      <c r="H349" s="110" t="s">
        <v>385</v>
      </c>
      <c r="I349" s="87" t="s">
        <v>338</v>
      </c>
      <c r="J349" s="87" t="s">
        <v>338</v>
      </c>
      <c r="K349" s="87" t="s">
        <v>338</v>
      </c>
      <c r="L349" s="87" t="s">
        <v>338</v>
      </c>
      <c r="M349" s="87" t="s">
        <v>338</v>
      </c>
      <c r="N349" s="87" t="s">
        <v>338</v>
      </c>
      <c r="O349" s="88" t="s">
        <v>338</v>
      </c>
      <c r="P349" s="89"/>
    </row>
    <row r="350" spans="2:16" ht="15.75">
      <c r="B350" s="80"/>
      <c r="C350" s="83"/>
      <c r="D350" s="83"/>
      <c r="E350" s="83"/>
      <c r="F350" s="83"/>
      <c r="G350" s="125" t="s">
        <v>340</v>
      </c>
      <c r="H350" s="100"/>
      <c r="I350" s="100"/>
      <c r="J350" s="100"/>
      <c r="K350" s="83"/>
      <c r="L350" s="83"/>
      <c r="M350" s="83"/>
      <c r="N350" s="126"/>
      <c r="O350" s="81"/>
      <c r="P350" s="101"/>
    </row>
    <row r="351" spans="2:16" ht="15">
      <c r="B351" s="80"/>
      <c r="C351" s="127" t="s">
        <v>341</v>
      </c>
      <c r="D351" s="83"/>
      <c r="E351" s="83"/>
      <c r="F351" s="83"/>
      <c r="G351" s="128" t="s">
        <v>342</v>
      </c>
      <c r="H351" s="128" t="s">
        <v>343</v>
      </c>
      <c r="I351" s="128" t="s">
        <v>344</v>
      </c>
      <c r="J351" s="128" t="s">
        <v>345</v>
      </c>
      <c r="K351" s="128" t="s">
        <v>346</v>
      </c>
      <c r="L351" s="129" t="s">
        <v>79</v>
      </c>
      <c r="M351" s="130"/>
      <c r="N351" s="131" t="s">
        <v>347</v>
      </c>
      <c r="O351" s="132" t="s">
        <v>348</v>
      </c>
      <c r="P351" s="89"/>
    </row>
    <row r="352" spans="2:16" ht="15">
      <c r="B352" s="89"/>
      <c r="C352" s="133" t="s">
        <v>349</v>
      </c>
      <c r="D352" s="134" t="str">
        <f>IF(D345&gt;"",D345&amp;" - "&amp;H345,"")</f>
        <v>Johan Nyberg - Martti Koivistoinen</v>
      </c>
      <c r="E352" s="135"/>
      <c r="F352" s="136"/>
      <c r="G352" s="137">
        <v>3</v>
      </c>
      <c r="H352" s="137">
        <v>1</v>
      </c>
      <c r="I352" s="137">
        <v>3</v>
      </c>
      <c r="J352" s="137"/>
      <c r="K352" s="137"/>
      <c r="L352" s="138">
        <f>IF(ISBLANK(G352),"",COUNTIF(G352:K352,"&gt;=0"))</f>
        <v>3</v>
      </c>
      <c r="M352" s="139">
        <f>IF(ISBLANK(G352),"",(IF(LEFT(G352,1)="-",1,0)+IF(LEFT(H352,1)="-",1,0)+IF(LEFT(I352,1)="-",1,0)+IF(LEFT(J352,1)="-",1,0)+IF(LEFT(K352,1)="-",1,0)))</f>
        <v>0</v>
      </c>
      <c r="N352" s="140">
        <f aca="true" t="shared" si="12" ref="N352:O356">IF(L352=3,1,"")</f>
        <v>1</v>
      </c>
      <c r="O352" s="141">
        <f t="shared" si="12"/>
      </c>
      <c r="P352" s="89"/>
    </row>
    <row r="353" spans="2:16" ht="15">
      <c r="B353" s="89"/>
      <c r="C353" s="133" t="s">
        <v>350</v>
      </c>
      <c r="D353" s="134" t="str">
        <f>IF(D346&gt;"",D346&amp;" - "&amp;H346,"")</f>
        <v>Arttu Pihkala - Aapo Piirainen</v>
      </c>
      <c r="E353" s="135"/>
      <c r="F353" s="136"/>
      <c r="G353" s="142">
        <v>-7</v>
      </c>
      <c r="H353" s="137">
        <v>-9</v>
      </c>
      <c r="I353" s="137">
        <v>-10</v>
      </c>
      <c r="J353" s="137"/>
      <c r="K353" s="137"/>
      <c r="L353" s="138">
        <f>IF(ISBLANK(G353),"",COUNTIF(G353:K353,"&gt;=0"))</f>
        <v>0</v>
      </c>
      <c r="M353" s="139">
        <f>IF(ISBLANK(G353),"",(IF(LEFT(G353,1)="-",1,0)+IF(LEFT(H353,1)="-",1,0)+IF(LEFT(I353,1)="-",1,0)+IF(LEFT(J353,1)="-",1,0)+IF(LEFT(K353,1)="-",1,0)))</f>
        <v>3</v>
      </c>
      <c r="N353" s="140">
        <f t="shared" si="12"/>
      </c>
      <c r="O353" s="141">
        <f t="shared" si="12"/>
        <v>1</v>
      </c>
      <c r="P353" s="89"/>
    </row>
    <row r="354" spans="2:16" ht="15">
      <c r="B354" s="89"/>
      <c r="C354" s="143" t="s">
        <v>351</v>
      </c>
      <c r="D354" s="144" t="str">
        <f>IF(D348&gt;"",D348&amp;" / "&amp;D349,"")</f>
        <v>Johan Nyberg / Arttu Pihkala</v>
      </c>
      <c r="E354" s="145" t="str">
        <f>IF(H348&gt;"",H348&amp;" / "&amp;H349,"")</f>
        <v>Martti Koivistoinen / Aapo Piirainen</v>
      </c>
      <c r="F354" s="146"/>
      <c r="G354" s="147">
        <v>8</v>
      </c>
      <c r="H354" s="148">
        <v>8</v>
      </c>
      <c r="I354" s="149">
        <v>2</v>
      </c>
      <c r="J354" s="149"/>
      <c r="K354" s="149"/>
      <c r="L354" s="138">
        <f>IF(ISBLANK(G354),"",COUNTIF(G354:K354,"&gt;=0"))</f>
        <v>3</v>
      </c>
      <c r="M354" s="139">
        <f>IF(ISBLANK(G354),"",(IF(LEFT(G354,1)="-",1,0)+IF(LEFT(H354,1)="-",1,0)+IF(LEFT(I354,1)="-",1,0)+IF(LEFT(J354,1)="-",1,0)+IF(LEFT(K354,1)="-",1,0)))</f>
        <v>0</v>
      </c>
      <c r="N354" s="140">
        <f t="shared" si="12"/>
        <v>1</v>
      </c>
      <c r="O354" s="141">
        <f t="shared" si="12"/>
      </c>
      <c r="P354" s="89"/>
    </row>
    <row r="355" spans="2:16" ht="15">
      <c r="B355" s="89"/>
      <c r="C355" s="133" t="s">
        <v>352</v>
      </c>
      <c r="D355" s="134" t="str">
        <f>IF(+D345&gt;"",D345&amp;" - "&amp;H346,"")</f>
        <v>Johan Nyberg - Aapo Piirainen</v>
      </c>
      <c r="E355" s="135"/>
      <c r="F355" s="136"/>
      <c r="G355" s="150">
        <v>6</v>
      </c>
      <c r="H355" s="137">
        <v>6</v>
      </c>
      <c r="I355" s="137">
        <v>2</v>
      </c>
      <c r="J355" s="137"/>
      <c r="K355" s="151"/>
      <c r="L355" s="138">
        <f>IF(ISBLANK(G355),"",COUNTIF(G355:K355,"&gt;=0"))</f>
        <v>3</v>
      </c>
      <c r="M355" s="139">
        <f>IF(ISBLANK(G355),"",(IF(LEFT(G355,1)="-",1,0)+IF(LEFT(H355,1)="-",1,0)+IF(LEFT(I355,1)="-",1,0)+IF(LEFT(J355,1)="-",1,0)+IF(LEFT(K355,1)="-",1,0)))</f>
        <v>0</v>
      </c>
      <c r="N355" s="140">
        <f t="shared" si="12"/>
        <v>1</v>
      </c>
      <c r="O355" s="141">
        <f t="shared" si="12"/>
      </c>
      <c r="P355" s="89"/>
    </row>
    <row r="356" spans="2:16" ht="15.75" thickBot="1">
      <c r="B356" s="89"/>
      <c r="C356" s="133" t="s">
        <v>353</v>
      </c>
      <c r="D356" s="134" t="str">
        <f>IF(+D346&gt;"",D346&amp;" - "&amp;H345,"")</f>
        <v>Arttu Pihkala - Martti Koivistoinen</v>
      </c>
      <c r="E356" s="135"/>
      <c r="F356" s="136"/>
      <c r="G356" s="151"/>
      <c r="H356" s="137"/>
      <c r="I356" s="151"/>
      <c r="J356" s="137"/>
      <c r="K356" s="137"/>
      <c r="L356" s="138">
        <f>IF(ISBLANK(G356),"",COUNTIF(G356:K356,"&gt;=0"))</f>
      </c>
      <c r="M356" s="152">
        <f>IF(ISBLANK(G356),"",(IF(LEFT(G356,1)="-",1,0)+IF(LEFT(H356,1)="-",1,0)+IF(LEFT(I356,1)="-",1,0)+IF(LEFT(J356,1)="-",1,0)+IF(LEFT(K356,1)="-",1,0)))</f>
      </c>
      <c r="N356" s="140">
        <f t="shared" si="12"/>
      </c>
      <c r="O356" s="141">
        <f t="shared" si="12"/>
      </c>
      <c r="P356" s="89"/>
    </row>
    <row r="357" spans="2:16" ht="16.5" thickBot="1">
      <c r="B357" s="80"/>
      <c r="C357" s="83"/>
      <c r="D357" s="83"/>
      <c r="E357" s="83"/>
      <c r="F357" s="83"/>
      <c r="G357" s="83"/>
      <c r="H357" s="83"/>
      <c r="I357" s="83"/>
      <c r="J357" s="153" t="s">
        <v>305</v>
      </c>
      <c r="K357" s="154"/>
      <c r="L357" s="155">
        <f>IF(ISBLANK(E352),"",SUM(L352:L356))</f>
      </c>
      <c r="M357" s="156">
        <f>IF(ISBLANK(F352),"",SUM(M352:M356))</f>
      </c>
      <c r="N357" s="157">
        <f>IF(ISBLANK(G352),"",SUM(N352:N356))</f>
        <v>3</v>
      </c>
      <c r="O357" s="158">
        <f>IF(ISBLANK(G352),"",SUM(O352:O356))</f>
        <v>1</v>
      </c>
      <c r="P357" s="89"/>
    </row>
    <row r="358" spans="2:16" ht="15">
      <c r="B358" s="80"/>
      <c r="C358" s="82" t="s">
        <v>354</v>
      </c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101"/>
    </row>
    <row r="359" spans="2:16" ht="15">
      <c r="B359" s="80"/>
      <c r="C359" s="159" t="s">
        <v>355</v>
      </c>
      <c r="D359" s="159"/>
      <c r="E359" s="159" t="s">
        <v>356</v>
      </c>
      <c r="F359" s="160"/>
      <c r="G359" s="159"/>
      <c r="H359" s="159" t="s">
        <v>112</v>
      </c>
      <c r="I359" s="160"/>
      <c r="J359" s="159"/>
      <c r="K359" s="161" t="s">
        <v>357</v>
      </c>
      <c r="L359" s="81"/>
      <c r="M359" s="83"/>
      <c r="N359" s="83"/>
      <c r="O359" s="83"/>
      <c r="P359" s="101"/>
    </row>
    <row r="360" spans="2:16" ht="18.75" thickBot="1">
      <c r="B360" s="80"/>
      <c r="C360" s="83"/>
      <c r="D360" s="83"/>
      <c r="E360" s="83"/>
      <c r="F360" s="83"/>
      <c r="G360" s="83"/>
      <c r="H360" s="83"/>
      <c r="I360" s="83"/>
      <c r="J360" s="83"/>
      <c r="K360" s="162" t="str">
        <f>IF(N357=3,D344,IF(O357=3,H344,""))</f>
        <v>PT-Espoo</v>
      </c>
      <c r="L360" s="163"/>
      <c r="M360" s="163"/>
      <c r="N360" s="163"/>
      <c r="O360" s="164"/>
      <c r="P360" s="89"/>
    </row>
    <row r="361" spans="2:16" ht="18">
      <c r="B361" s="165"/>
      <c r="C361" s="166"/>
      <c r="D361" s="166"/>
      <c r="E361" s="166"/>
      <c r="F361" s="166"/>
      <c r="G361" s="166"/>
      <c r="H361" s="166"/>
      <c r="I361" s="166"/>
      <c r="J361" s="166"/>
      <c r="K361" s="167"/>
      <c r="L361" s="167"/>
      <c r="M361" s="167"/>
      <c r="N361" s="167"/>
      <c r="O361" s="167"/>
      <c r="P361" s="168"/>
    </row>
    <row r="362" spans="2:16" ht="18">
      <c r="B362" s="81"/>
      <c r="C362" s="175"/>
      <c r="D362" s="175"/>
      <c r="E362" s="175"/>
      <c r="F362" s="175"/>
      <c r="G362" s="175"/>
      <c r="H362" s="175"/>
      <c r="I362" s="175"/>
      <c r="J362" s="175"/>
      <c r="K362" s="176"/>
      <c r="L362" s="176"/>
      <c r="M362" s="176"/>
      <c r="N362" s="176"/>
      <c r="O362" s="176"/>
      <c r="P362" s="81"/>
    </row>
    <row r="363" spans="2:16" ht="18">
      <c r="B363" s="81"/>
      <c r="C363" s="175" t="s">
        <v>381</v>
      </c>
      <c r="D363" s="175"/>
      <c r="E363" s="175"/>
      <c r="F363" s="175"/>
      <c r="G363" s="175"/>
      <c r="H363" s="175"/>
      <c r="I363" s="175"/>
      <c r="J363" s="175"/>
      <c r="K363" s="176"/>
      <c r="L363" s="176"/>
      <c r="M363" s="176"/>
      <c r="N363" s="176"/>
      <c r="O363" s="176"/>
      <c r="P363" s="81"/>
    </row>
    <row r="365" spans="2:16" ht="15.75">
      <c r="B365" s="75"/>
      <c r="C365" s="76"/>
      <c r="D365" s="77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9"/>
    </row>
    <row r="366" spans="2:16" ht="15.75">
      <c r="B366" s="80"/>
      <c r="C366" s="81"/>
      <c r="D366" s="82" t="s">
        <v>317</v>
      </c>
      <c r="E366" s="83"/>
      <c r="F366" s="83"/>
      <c r="G366" s="81"/>
      <c r="H366" s="84" t="s">
        <v>318</v>
      </c>
      <c r="I366" s="85"/>
      <c r="J366" s="86"/>
      <c r="K366" s="87"/>
      <c r="L366" s="87"/>
      <c r="M366" s="87"/>
      <c r="N366" s="87"/>
      <c r="O366" s="88"/>
      <c r="P366" s="89"/>
    </row>
    <row r="367" spans="2:16" ht="20.25">
      <c r="B367" s="80"/>
      <c r="C367" s="91"/>
      <c r="D367" s="92" t="s">
        <v>319</v>
      </c>
      <c r="E367" s="83"/>
      <c r="F367" s="83"/>
      <c r="G367" s="81"/>
      <c r="H367" s="84" t="s">
        <v>320</v>
      </c>
      <c r="I367" s="85"/>
      <c r="J367" s="86"/>
      <c r="K367" s="87"/>
      <c r="L367" s="87"/>
      <c r="M367" s="87"/>
      <c r="N367" s="87"/>
      <c r="O367" s="88"/>
      <c r="P367" s="89"/>
    </row>
    <row r="368" spans="2:16" ht="15">
      <c r="B368" s="80"/>
      <c r="C368" s="83"/>
      <c r="D368" s="83"/>
      <c r="E368" s="83"/>
      <c r="F368" s="83"/>
      <c r="G368" s="83"/>
      <c r="H368" s="84" t="s">
        <v>321</v>
      </c>
      <c r="I368" s="94"/>
      <c r="J368" s="86"/>
      <c r="K368" s="86"/>
      <c r="L368" s="86"/>
      <c r="M368" s="86"/>
      <c r="N368" s="86"/>
      <c r="O368" s="95"/>
      <c r="P368" s="89"/>
    </row>
    <row r="369" spans="2:16" ht="15.75">
      <c r="B369" s="80"/>
      <c r="C369" s="83"/>
      <c r="D369" s="83"/>
      <c r="E369" s="83"/>
      <c r="F369" s="83"/>
      <c r="G369" s="83"/>
      <c r="H369" s="84" t="s">
        <v>322</v>
      </c>
      <c r="I369" s="85"/>
      <c r="J369" s="96"/>
      <c r="K369" s="97"/>
      <c r="L369" s="97"/>
      <c r="M369" s="98" t="s">
        <v>323</v>
      </c>
      <c r="N369" s="99"/>
      <c r="O369" s="95"/>
      <c r="P369" s="89"/>
    </row>
    <row r="370" spans="2:16" ht="15">
      <c r="B370" s="80"/>
      <c r="C370" s="81"/>
      <c r="D370" s="100" t="s">
        <v>324</v>
      </c>
      <c r="E370" s="83"/>
      <c r="F370" s="83"/>
      <c r="G370" s="83"/>
      <c r="H370" s="100" t="s">
        <v>324</v>
      </c>
      <c r="I370" s="83"/>
      <c r="J370" s="83"/>
      <c r="K370" s="83"/>
      <c r="L370" s="83"/>
      <c r="M370" s="83"/>
      <c r="N370" s="83"/>
      <c r="O370" s="83"/>
      <c r="P370" s="101"/>
    </row>
    <row r="371" spans="2:16" ht="15.75">
      <c r="B371" s="89"/>
      <c r="C371" s="102" t="s">
        <v>325</v>
      </c>
      <c r="D371" s="103" t="s">
        <v>85</v>
      </c>
      <c r="E371" s="104"/>
      <c r="F371" s="105"/>
      <c r="G371" s="106" t="s">
        <v>326</v>
      </c>
      <c r="H371" s="103" t="s">
        <v>310</v>
      </c>
      <c r="I371" s="107"/>
      <c r="J371" s="107"/>
      <c r="K371" s="107"/>
      <c r="L371" s="107"/>
      <c r="M371" s="107"/>
      <c r="N371" s="107"/>
      <c r="O371" s="108"/>
      <c r="P371" s="89"/>
    </row>
    <row r="372" spans="2:16" ht="15">
      <c r="B372" s="89"/>
      <c r="C372" s="109" t="s">
        <v>327</v>
      </c>
      <c r="D372" s="110" t="s">
        <v>363</v>
      </c>
      <c r="E372" s="111" t="s">
        <v>329</v>
      </c>
      <c r="F372" s="112"/>
      <c r="G372" s="113" t="s">
        <v>330</v>
      </c>
      <c r="H372" s="110" t="s">
        <v>383</v>
      </c>
      <c r="I372" s="87" t="s">
        <v>332</v>
      </c>
      <c r="J372" s="87" t="s">
        <v>332</v>
      </c>
      <c r="K372" s="87" t="s">
        <v>332</v>
      </c>
      <c r="L372" s="87" t="s">
        <v>332</v>
      </c>
      <c r="M372" s="87" t="s">
        <v>332</v>
      </c>
      <c r="N372" s="87" t="s">
        <v>332</v>
      </c>
      <c r="O372" s="88" t="s">
        <v>332</v>
      </c>
      <c r="P372" s="89"/>
    </row>
    <row r="373" spans="2:16" ht="15">
      <c r="B373" s="89"/>
      <c r="C373" s="115" t="s">
        <v>333</v>
      </c>
      <c r="D373" s="110" t="s">
        <v>362</v>
      </c>
      <c r="E373" s="111" t="s">
        <v>335</v>
      </c>
      <c r="F373" s="112"/>
      <c r="G373" s="116" t="s">
        <v>336</v>
      </c>
      <c r="H373" s="110" t="s">
        <v>385</v>
      </c>
      <c r="I373" s="87" t="s">
        <v>338</v>
      </c>
      <c r="J373" s="87" t="s">
        <v>338</v>
      </c>
      <c r="K373" s="87" t="s">
        <v>338</v>
      </c>
      <c r="L373" s="87" t="s">
        <v>338</v>
      </c>
      <c r="M373" s="87" t="s">
        <v>338</v>
      </c>
      <c r="N373" s="87" t="s">
        <v>338</v>
      </c>
      <c r="O373" s="88" t="s">
        <v>338</v>
      </c>
      <c r="P373" s="89"/>
    </row>
    <row r="374" spans="2:16" ht="15">
      <c r="B374" s="80"/>
      <c r="C374" s="117" t="s">
        <v>339</v>
      </c>
      <c r="D374" s="118"/>
      <c r="E374" s="119"/>
      <c r="F374" s="120"/>
      <c r="G374" s="117" t="s">
        <v>339</v>
      </c>
      <c r="H374" s="121"/>
      <c r="I374" s="121"/>
      <c r="J374" s="121"/>
      <c r="K374" s="121"/>
      <c r="L374" s="121"/>
      <c r="M374" s="121"/>
      <c r="N374" s="121"/>
      <c r="O374" s="121"/>
      <c r="P374" s="101"/>
    </row>
    <row r="375" spans="2:16" ht="15">
      <c r="B375" s="89"/>
      <c r="C375" s="109"/>
      <c r="D375" s="110" t="s">
        <v>362</v>
      </c>
      <c r="E375" s="122" t="s">
        <v>329</v>
      </c>
      <c r="F375" s="112"/>
      <c r="G375" s="113"/>
      <c r="H375" s="110" t="s">
        <v>383</v>
      </c>
      <c r="I375" s="87" t="s">
        <v>332</v>
      </c>
      <c r="J375" s="87" t="s">
        <v>332</v>
      </c>
      <c r="K375" s="87" t="s">
        <v>332</v>
      </c>
      <c r="L375" s="87" t="s">
        <v>332</v>
      </c>
      <c r="M375" s="87" t="s">
        <v>332</v>
      </c>
      <c r="N375" s="87" t="s">
        <v>332</v>
      </c>
      <c r="O375" s="88" t="s">
        <v>332</v>
      </c>
      <c r="P375" s="89"/>
    </row>
    <row r="376" spans="2:16" ht="15">
      <c r="B376" s="89"/>
      <c r="C376" s="123"/>
      <c r="D376" s="110" t="s">
        <v>386</v>
      </c>
      <c r="E376" s="122" t="s">
        <v>335</v>
      </c>
      <c r="F376" s="112"/>
      <c r="G376" s="124"/>
      <c r="H376" s="110" t="s">
        <v>385</v>
      </c>
      <c r="I376" s="87" t="s">
        <v>338</v>
      </c>
      <c r="J376" s="87" t="s">
        <v>338</v>
      </c>
      <c r="K376" s="87" t="s">
        <v>338</v>
      </c>
      <c r="L376" s="87" t="s">
        <v>338</v>
      </c>
      <c r="M376" s="87" t="s">
        <v>338</v>
      </c>
      <c r="N376" s="87" t="s">
        <v>338</v>
      </c>
      <c r="O376" s="88" t="s">
        <v>338</v>
      </c>
      <c r="P376" s="89"/>
    </row>
    <row r="377" spans="2:16" ht="15.75">
      <c r="B377" s="80"/>
      <c r="C377" s="83"/>
      <c r="D377" s="83"/>
      <c r="E377" s="83"/>
      <c r="F377" s="83"/>
      <c r="G377" s="125" t="s">
        <v>340</v>
      </c>
      <c r="H377" s="100"/>
      <c r="I377" s="100"/>
      <c r="J377" s="100"/>
      <c r="K377" s="83"/>
      <c r="L377" s="83"/>
      <c r="M377" s="83"/>
      <c r="N377" s="126"/>
      <c r="O377" s="81"/>
      <c r="P377" s="101"/>
    </row>
    <row r="378" spans="2:16" ht="15">
      <c r="B378" s="80"/>
      <c r="C378" s="127" t="s">
        <v>341</v>
      </c>
      <c r="D378" s="83"/>
      <c r="E378" s="83"/>
      <c r="F378" s="83"/>
      <c r="G378" s="128" t="s">
        <v>342</v>
      </c>
      <c r="H378" s="128" t="s">
        <v>343</v>
      </c>
      <c r="I378" s="128" t="s">
        <v>344</v>
      </c>
      <c r="J378" s="128" t="s">
        <v>345</v>
      </c>
      <c r="K378" s="128" t="s">
        <v>346</v>
      </c>
      <c r="L378" s="129" t="s">
        <v>79</v>
      </c>
      <c r="M378" s="130"/>
      <c r="N378" s="131" t="s">
        <v>347</v>
      </c>
      <c r="O378" s="132" t="s">
        <v>348</v>
      </c>
      <c r="P378" s="89"/>
    </row>
    <row r="379" spans="2:16" ht="15">
      <c r="B379" s="89"/>
      <c r="C379" s="133" t="s">
        <v>349</v>
      </c>
      <c r="D379" s="134" t="str">
        <f>IF(D372&gt;"",D372&amp;" - "&amp;H372,"")</f>
        <v>Otto Vanto - Martti Koivistoinen</v>
      </c>
      <c r="E379" s="135"/>
      <c r="F379" s="136"/>
      <c r="G379" s="137">
        <v>5</v>
      </c>
      <c r="H379" s="137">
        <v>7</v>
      </c>
      <c r="I379" s="137">
        <v>8</v>
      </c>
      <c r="J379" s="137"/>
      <c r="K379" s="137"/>
      <c r="L379" s="138">
        <f>IF(ISBLANK(G379),"",COUNTIF(G379:K379,"&gt;=0"))</f>
        <v>3</v>
      </c>
      <c r="M379" s="139">
        <f>IF(ISBLANK(G379),"",(IF(LEFT(G379,1)="-",1,0)+IF(LEFT(H379,1)="-",1,0)+IF(LEFT(I379,1)="-",1,0)+IF(LEFT(J379,1)="-",1,0)+IF(LEFT(K379,1)="-",1,0)))</f>
        <v>0</v>
      </c>
      <c r="N379" s="140">
        <f aca="true" t="shared" si="13" ref="N379:O383">IF(L379=3,1,"")</f>
        <v>1</v>
      </c>
      <c r="O379" s="141">
        <f t="shared" si="13"/>
      </c>
      <c r="P379" s="89"/>
    </row>
    <row r="380" spans="2:16" ht="15">
      <c r="B380" s="89"/>
      <c r="C380" s="133" t="s">
        <v>350</v>
      </c>
      <c r="D380" s="134" t="str">
        <f>IF(D373&gt;"",D373&amp;" - "&amp;H373,"")</f>
        <v>Samu Laaksonen - Aapo Piirainen</v>
      </c>
      <c r="E380" s="135"/>
      <c r="F380" s="136"/>
      <c r="G380" s="142">
        <v>4</v>
      </c>
      <c r="H380" s="137">
        <v>4</v>
      </c>
      <c r="I380" s="137">
        <v>3</v>
      </c>
      <c r="J380" s="137"/>
      <c r="K380" s="137"/>
      <c r="L380" s="138">
        <f>IF(ISBLANK(G380),"",COUNTIF(G380:K380,"&gt;=0"))</f>
        <v>3</v>
      </c>
      <c r="M380" s="139">
        <f>IF(ISBLANK(G380),"",(IF(LEFT(G380,1)="-",1,0)+IF(LEFT(H380,1)="-",1,0)+IF(LEFT(I380,1)="-",1,0)+IF(LEFT(J380,1)="-",1,0)+IF(LEFT(K380,1)="-",1,0)))</f>
        <v>0</v>
      </c>
      <c r="N380" s="140">
        <f t="shared" si="13"/>
        <v>1</v>
      </c>
      <c r="O380" s="141">
        <f t="shared" si="13"/>
      </c>
      <c r="P380" s="89"/>
    </row>
    <row r="381" spans="2:16" ht="15">
      <c r="B381" s="89"/>
      <c r="C381" s="143" t="s">
        <v>351</v>
      </c>
      <c r="D381" s="144" t="str">
        <f>IF(D375&gt;"",D375&amp;" / "&amp;D376,"")</f>
        <v>Samu Laaksonen / Paavo Kollanus</v>
      </c>
      <c r="E381" s="145" t="str">
        <f>IF(H375&gt;"",H375&amp;" / "&amp;H376,"")</f>
        <v>Martti Koivistoinen / Aapo Piirainen</v>
      </c>
      <c r="F381" s="146"/>
      <c r="G381" s="147">
        <v>6</v>
      </c>
      <c r="H381" s="148">
        <v>6</v>
      </c>
      <c r="I381" s="149">
        <v>2</v>
      </c>
      <c r="J381" s="149"/>
      <c r="K381" s="149"/>
      <c r="L381" s="138">
        <f>IF(ISBLANK(G381),"",COUNTIF(G381:K381,"&gt;=0"))</f>
        <v>3</v>
      </c>
      <c r="M381" s="139">
        <f>IF(ISBLANK(G381),"",(IF(LEFT(G381,1)="-",1,0)+IF(LEFT(H381,1)="-",1,0)+IF(LEFT(I381,1)="-",1,0)+IF(LEFT(J381,1)="-",1,0)+IF(LEFT(K381,1)="-",1,0)))</f>
        <v>0</v>
      </c>
      <c r="N381" s="140">
        <f t="shared" si="13"/>
        <v>1</v>
      </c>
      <c r="O381" s="141">
        <f t="shared" si="13"/>
      </c>
      <c r="P381" s="89"/>
    </row>
    <row r="382" spans="2:16" ht="15">
      <c r="B382" s="89"/>
      <c r="C382" s="133" t="s">
        <v>352</v>
      </c>
      <c r="D382" s="134" t="str">
        <f>IF(+D372&gt;"",D372&amp;" - "&amp;H373,"")</f>
        <v>Otto Vanto - Aapo Piirainen</v>
      </c>
      <c r="E382" s="135"/>
      <c r="F382" s="136"/>
      <c r="G382" s="150"/>
      <c r="H382" s="137"/>
      <c r="I382" s="137"/>
      <c r="J382" s="137"/>
      <c r="K382" s="151"/>
      <c r="L382" s="138">
        <f>IF(ISBLANK(G382),"",COUNTIF(G382:K382,"&gt;=0"))</f>
      </c>
      <c r="M382" s="139">
        <f>IF(ISBLANK(G382),"",(IF(LEFT(G382,1)="-",1,0)+IF(LEFT(H382,1)="-",1,0)+IF(LEFT(I382,1)="-",1,0)+IF(LEFT(J382,1)="-",1,0)+IF(LEFT(K382,1)="-",1,0)))</f>
      </c>
      <c r="N382" s="140">
        <f t="shared" si="13"/>
      </c>
      <c r="O382" s="141">
        <f t="shared" si="13"/>
      </c>
      <c r="P382" s="89"/>
    </row>
    <row r="383" spans="2:16" ht="15.75" thickBot="1">
      <c r="B383" s="89"/>
      <c r="C383" s="133" t="s">
        <v>353</v>
      </c>
      <c r="D383" s="134" t="str">
        <f>IF(+D373&gt;"",D373&amp;" - "&amp;H372,"")</f>
        <v>Samu Laaksonen - Martti Koivistoinen</v>
      </c>
      <c r="E383" s="135"/>
      <c r="F383" s="136"/>
      <c r="G383" s="151"/>
      <c r="H383" s="137"/>
      <c r="I383" s="151"/>
      <c r="J383" s="137"/>
      <c r="K383" s="137"/>
      <c r="L383" s="138">
        <f>IF(ISBLANK(G383),"",COUNTIF(G383:K383,"&gt;=0"))</f>
      </c>
      <c r="M383" s="152">
        <f>IF(ISBLANK(G383),"",(IF(LEFT(G383,1)="-",1,0)+IF(LEFT(H383,1)="-",1,0)+IF(LEFT(I383,1)="-",1,0)+IF(LEFT(J383,1)="-",1,0)+IF(LEFT(K383,1)="-",1,0)))</f>
      </c>
      <c r="N383" s="140">
        <f t="shared" si="13"/>
      </c>
      <c r="O383" s="141">
        <f t="shared" si="13"/>
      </c>
      <c r="P383" s="89"/>
    </row>
    <row r="384" spans="2:16" ht="16.5" thickBot="1">
      <c r="B384" s="80"/>
      <c r="C384" s="83"/>
      <c r="D384" s="83"/>
      <c r="E384" s="83"/>
      <c r="F384" s="83"/>
      <c r="G384" s="83"/>
      <c r="H384" s="83"/>
      <c r="I384" s="83"/>
      <c r="J384" s="153" t="s">
        <v>305</v>
      </c>
      <c r="K384" s="154"/>
      <c r="L384" s="155">
        <f>IF(ISBLANK(E379),"",SUM(L379:L383))</f>
      </c>
      <c r="M384" s="156">
        <f>IF(ISBLANK(F379),"",SUM(M379:M383))</f>
      </c>
      <c r="N384" s="157">
        <f>IF(ISBLANK(G379),"",SUM(N379:N383))</f>
        <v>3</v>
      </c>
      <c r="O384" s="158">
        <f>IF(ISBLANK(G379),"",SUM(O379:O383))</f>
        <v>0</v>
      </c>
      <c r="P384" s="89"/>
    </row>
    <row r="385" spans="2:16" ht="15">
      <c r="B385" s="80"/>
      <c r="C385" s="82" t="s">
        <v>354</v>
      </c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101"/>
    </row>
    <row r="386" spans="2:16" ht="15">
      <c r="B386" s="80"/>
      <c r="C386" s="159" t="s">
        <v>355</v>
      </c>
      <c r="D386" s="159"/>
      <c r="E386" s="159" t="s">
        <v>356</v>
      </c>
      <c r="F386" s="160"/>
      <c r="G386" s="159"/>
      <c r="H386" s="159" t="s">
        <v>112</v>
      </c>
      <c r="I386" s="160"/>
      <c r="J386" s="159"/>
      <c r="K386" s="161" t="s">
        <v>357</v>
      </c>
      <c r="L386" s="81"/>
      <c r="M386" s="83"/>
      <c r="N386" s="83"/>
      <c r="O386" s="83"/>
      <c r="P386" s="101"/>
    </row>
    <row r="387" spans="2:16" ht="18.75" thickBot="1">
      <c r="B387" s="80"/>
      <c r="C387" s="83"/>
      <c r="D387" s="83"/>
      <c r="E387" s="83"/>
      <c r="F387" s="83"/>
      <c r="G387" s="83"/>
      <c r="H387" s="83"/>
      <c r="I387" s="83"/>
      <c r="J387" s="83"/>
      <c r="K387" s="162" t="str">
        <f>IF(N384=3,D371,IF(O384=3,H371,""))</f>
        <v>TuPy</v>
      </c>
      <c r="L387" s="163"/>
      <c r="M387" s="163"/>
      <c r="N387" s="163"/>
      <c r="O387" s="164"/>
      <c r="P387" s="89"/>
    </row>
    <row r="388" spans="2:16" ht="18">
      <c r="B388" s="165"/>
      <c r="C388" s="166"/>
      <c r="D388" s="166"/>
      <c r="E388" s="166"/>
      <c r="F388" s="166"/>
      <c r="G388" s="166"/>
      <c r="H388" s="166"/>
      <c r="I388" s="166"/>
      <c r="J388" s="166"/>
      <c r="K388" s="167"/>
      <c r="L388" s="167"/>
      <c r="M388" s="167"/>
      <c r="N388" s="167"/>
      <c r="O388" s="167"/>
      <c r="P388" s="168"/>
    </row>
    <row r="389" spans="2:16" ht="18">
      <c r="B389" s="81"/>
      <c r="C389" s="175"/>
      <c r="D389" s="175"/>
      <c r="E389" s="175"/>
      <c r="F389" s="175"/>
      <c r="G389" s="175"/>
      <c r="H389" s="175"/>
      <c r="I389" s="175"/>
      <c r="J389" s="175"/>
      <c r="K389" s="176"/>
      <c r="L389" s="176"/>
      <c r="M389" s="176"/>
      <c r="N389" s="176"/>
      <c r="O389" s="176"/>
      <c r="P389" s="81"/>
    </row>
    <row r="390" spans="2:16" ht="18">
      <c r="B390" s="81"/>
      <c r="C390" s="175" t="s">
        <v>381</v>
      </c>
      <c r="D390" s="175"/>
      <c r="E390" s="175"/>
      <c r="F390" s="175"/>
      <c r="G390" s="175"/>
      <c r="H390" s="175"/>
      <c r="I390" s="175"/>
      <c r="J390" s="175"/>
      <c r="K390" s="176"/>
      <c r="L390" s="176"/>
      <c r="M390" s="176"/>
      <c r="N390" s="176"/>
      <c r="O390" s="176"/>
      <c r="P390" s="81"/>
    </row>
    <row r="392" spans="2:16" ht="15.75">
      <c r="B392" s="75"/>
      <c r="C392" s="76"/>
      <c r="D392" s="77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9"/>
    </row>
    <row r="393" spans="2:16" ht="15.75">
      <c r="B393" s="80"/>
      <c r="C393" s="81"/>
      <c r="D393" s="82" t="s">
        <v>317</v>
      </c>
      <c r="E393" s="83"/>
      <c r="F393" s="83"/>
      <c r="G393" s="81"/>
      <c r="H393" s="84" t="s">
        <v>318</v>
      </c>
      <c r="I393" s="85"/>
      <c r="J393" s="86"/>
      <c r="K393" s="87"/>
      <c r="L393" s="87"/>
      <c r="M393" s="87"/>
      <c r="N393" s="87"/>
      <c r="O393" s="88"/>
      <c r="P393" s="89"/>
    </row>
    <row r="394" spans="2:16" ht="20.25">
      <c r="B394" s="80"/>
      <c r="C394" s="91"/>
      <c r="D394" s="92" t="s">
        <v>319</v>
      </c>
      <c r="E394" s="83"/>
      <c r="F394" s="83"/>
      <c r="G394" s="81"/>
      <c r="H394" s="84" t="s">
        <v>320</v>
      </c>
      <c r="I394" s="85"/>
      <c r="J394" s="86"/>
      <c r="K394" s="87"/>
      <c r="L394" s="87"/>
      <c r="M394" s="87"/>
      <c r="N394" s="87"/>
      <c r="O394" s="88"/>
      <c r="P394" s="89"/>
    </row>
    <row r="395" spans="2:16" ht="15">
      <c r="B395" s="80"/>
      <c r="C395" s="83"/>
      <c r="D395" s="83"/>
      <c r="E395" s="83"/>
      <c r="F395" s="83"/>
      <c r="G395" s="83"/>
      <c r="H395" s="84" t="s">
        <v>321</v>
      </c>
      <c r="I395" s="94"/>
      <c r="J395" s="86"/>
      <c r="K395" s="86"/>
      <c r="L395" s="86"/>
      <c r="M395" s="86"/>
      <c r="N395" s="86"/>
      <c r="O395" s="95"/>
      <c r="P395" s="89"/>
    </row>
    <row r="396" spans="2:16" ht="15.75">
      <c r="B396" s="80"/>
      <c r="C396" s="83"/>
      <c r="D396" s="83"/>
      <c r="E396" s="83"/>
      <c r="F396" s="83"/>
      <c r="G396" s="83"/>
      <c r="H396" s="84" t="s">
        <v>322</v>
      </c>
      <c r="I396" s="85"/>
      <c r="J396" s="96"/>
      <c r="K396" s="97"/>
      <c r="L396" s="97"/>
      <c r="M396" s="98" t="s">
        <v>323</v>
      </c>
      <c r="N396" s="99"/>
      <c r="O396" s="95"/>
      <c r="P396" s="89"/>
    </row>
    <row r="397" spans="2:16" ht="15">
      <c r="B397" s="80"/>
      <c r="C397" s="81"/>
      <c r="D397" s="100" t="s">
        <v>324</v>
      </c>
      <c r="E397" s="83"/>
      <c r="F397" s="83"/>
      <c r="G397" s="83"/>
      <c r="H397" s="100" t="s">
        <v>324</v>
      </c>
      <c r="I397" s="83"/>
      <c r="J397" s="83"/>
      <c r="K397" s="83"/>
      <c r="L397" s="83"/>
      <c r="M397" s="83"/>
      <c r="N397" s="83"/>
      <c r="O397" s="83"/>
      <c r="P397" s="101"/>
    </row>
    <row r="398" spans="2:16" ht="15.75">
      <c r="B398" s="89"/>
      <c r="C398" s="102" t="s">
        <v>325</v>
      </c>
      <c r="D398" s="103" t="s">
        <v>309</v>
      </c>
      <c r="E398" s="104"/>
      <c r="F398" s="105"/>
      <c r="G398" s="106" t="s">
        <v>326</v>
      </c>
      <c r="H398" s="103" t="s">
        <v>85</v>
      </c>
      <c r="I398" s="107"/>
      <c r="J398" s="107"/>
      <c r="K398" s="107"/>
      <c r="L398" s="107"/>
      <c r="M398" s="107"/>
      <c r="N398" s="107"/>
      <c r="O398" s="108"/>
      <c r="P398" s="89"/>
    </row>
    <row r="399" spans="2:16" ht="15">
      <c r="B399" s="89"/>
      <c r="C399" s="109" t="s">
        <v>327</v>
      </c>
      <c r="D399" s="110" t="s">
        <v>382</v>
      </c>
      <c r="E399" s="111" t="s">
        <v>329</v>
      </c>
      <c r="F399" s="112"/>
      <c r="G399" s="113" t="s">
        <v>330</v>
      </c>
      <c r="H399" s="110" t="s">
        <v>363</v>
      </c>
      <c r="I399" s="87" t="s">
        <v>332</v>
      </c>
      <c r="J399" s="87" t="s">
        <v>332</v>
      </c>
      <c r="K399" s="87" t="s">
        <v>332</v>
      </c>
      <c r="L399" s="87" t="s">
        <v>332</v>
      </c>
      <c r="M399" s="87" t="s">
        <v>332</v>
      </c>
      <c r="N399" s="87" t="s">
        <v>332</v>
      </c>
      <c r="O399" s="88" t="s">
        <v>332</v>
      </c>
      <c r="P399" s="89"/>
    </row>
    <row r="400" spans="2:16" ht="15">
      <c r="B400" s="89"/>
      <c r="C400" s="115" t="s">
        <v>333</v>
      </c>
      <c r="D400" s="110" t="s">
        <v>384</v>
      </c>
      <c r="E400" s="111" t="s">
        <v>335</v>
      </c>
      <c r="F400" s="112"/>
      <c r="G400" s="116" t="s">
        <v>336</v>
      </c>
      <c r="H400" s="110" t="s">
        <v>362</v>
      </c>
      <c r="I400" s="87" t="s">
        <v>338</v>
      </c>
      <c r="J400" s="87" t="s">
        <v>338</v>
      </c>
      <c r="K400" s="87" t="s">
        <v>338</v>
      </c>
      <c r="L400" s="87" t="s">
        <v>338</v>
      </c>
      <c r="M400" s="87" t="s">
        <v>338</v>
      </c>
      <c r="N400" s="87" t="s">
        <v>338</v>
      </c>
      <c r="O400" s="88" t="s">
        <v>338</v>
      </c>
      <c r="P400" s="89"/>
    </row>
    <row r="401" spans="2:16" ht="15">
      <c r="B401" s="80"/>
      <c r="C401" s="117" t="s">
        <v>339</v>
      </c>
      <c r="D401" s="118"/>
      <c r="E401" s="119"/>
      <c r="F401" s="120"/>
      <c r="G401" s="117" t="s">
        <v>339</v>
      </c>
      <c r="H401" s="121"/>
      <c r="I401" s="121"/>
      <c r="J401" s="121"/>
      <c r="K401" s="121"/>
      <c r="L401" s="121"/>
      <c r="M401" s="121"/>
      <c r="N401" s="121"/>
      <c r="O401" s="121"/>
      <c r="P401" s="101"/>
    </row>
    <row r="402" spans="2:16" ht="15">
      <c r="B402" s="89"/>
      <c r="C402" s="109"/>
      <c r="D402" s="110" t="s">
        <v>382</v>
      </c>
      <c r="E402" s="122" t="s">
        <v>329</v>
      </c>
      <c r="F402" s="112"/>
      <c r="G402" s="113"/>
      <c r="H402" s="110" t="s">
        <v>363</v>
      </c>
      <c r="I402" s="87" t="s">
        <v>332</v>
      </c>
      <c r="J402" s="87" t="s">
        <v>332</v>
      </c>
      <c r="K402" s="87" t="s">
        <v>332</v>
      </c>
      <c r="L402" s="87" t="s">
        <v>332</v>
      </c>
      <c r="M402" s="87" t="s">
        <v>332</v>
      </c>
      <c r="N402" s="87" t="s">
        <v>332</v>
      </c>
      <c r="O402" s="88" t="s">
        <v>332</v>
      </c>
      <c r="P402" s="89"/>
    </row>
    <row r="403" spans="2:16" ht="15">
      <c r="B403" s="89"/>
      <c r="C403" s="123"/>
      <c r="D403" s="110" t="s">
        <v>384</v>
      </c>
      <c r="E403" s="122" t="s">
        <v>335</v>
      </c>
      <c r="F403" s="112"/>
      <c r="G403" s="124"/>
      <c r="H403" s="110" t="s">
        <v>362</v>
      </c>
      <c r="I403" s="87" t="s">
        <v>338</v>
      </c>
      <c r="J403" s="87" t="s">
        <v>338</v>
      </c>
      <c r="K403" s="87" t="s">
        <v>338</v>
      </c>
      <c r="L403" s="87" t="s">
        <v>338</v>
      </c>
      <c r="M403" s="87" t="s">
        <v>338</v>
      </c>
      <c r="N403" s="87" t="s">
        <v>338</v>
      </c>
      <c r="O403" s="88" t="s">
        <v>338</v>
      </c>
      <c r="P403" s="89"/>
    </row>
    <row r="404" spans="2:16" ht="15.75">
      <c r="B404" s="80"/>
      <c r="C404" s="83"/>
      <c r="D404" s="83"/>
      <c r="E404" s="83"/>
      <c r="F404" s="83"/>
      <c r="G404" s="125" t="s">
        <v>340</v>
      </c>
      <c r="H404" s="100"/>
      <c r="I404" s="100"/>
      <c r="J404" s="100"/>
      <c r="K404" s="83"/>
      <c r="L404" s="83"/>
      <c r="M404" s="83"/>
      <c r="N404" s="126"/>
      <c r="O404" s="81"/>
      <c r="P404" s="101"/>
    </row>
    <row r="405" spans="2:16" ht="15">
      <c r="B405" s="80"/>
      <c r="C405" s="127" t="s">
        <v>341</v>
      </c>
      <c r="D405" s="83"/>
      <c r="E405" s="83"/>
      <c r="F405" s="83"/>
      <c r="G405" s="128" t="s">
        <v>342</v>
      </c>
      <c r="H405" s="128" t="s">
        <v>343</v>
      </c>
      <c r="I405" s="128" t="s">
        <v>344</v>
      </c>
      <c r="J405" s="128" t="s">
        <v>345</v>
      </c>
      <c r="K405" s="128" t="s">
        <v>346</v>
      </c>
      <c r="L405" s="129" t="s">
        <v>79</v>
      </c>
      <c r="M405" s="130"/>
      <c r="N405" s="131" t="s">
        <v>347</v>
      </c>
      <c r="O405" s="132" t="s">
        <v>348</v>
      </c>
      <c r="P405" s="89"/>
    </row>
    <row r="406" spans="2:16" ht="15">
      <c r="B406" s="89"/>
      <c r="C406" s="133" t="s">
        <v>349</v>
      </c>
      <c r="D406" s="134" t="str">
        <f>IF(D399&gt;"",D399&amp;" - "&amp;H399,"")</f>
        <v>Johan Nyberg - Otto Vanto</v>
      </c>
      <c r="E406" s="135"/>
      <c r="F406" s="136"/>
      <c r="G406" s="137">
        <v>3</v>
      </c>
      <c r="H406" s="137">
        <v>6</v>
      </c>
      <c r="I406" s="137">
        <v>7</v>
      </c>
      <c r="J406" s="137"/>
      <c r="K406" s="137"/>
      <c r="L406" s="138">
        <f>IF(ISBLANK(G406),"",COUNTIF(G406:K406,"&gt;=0"))</f>
        <v>3</v>
      </c>
      <c r="M406" s="139">
        <f>IF(ISBLANK(G406),"",(IF(LEFT(G406,1)="-",1,0)+IF(LEFT(H406,1)="-",1,0)+IF(LEFT(I406,1)="-",1,0)+IF(LEFT(J406,1)="-",1,0)+IF(LEFT(K406,1)="-",1,0)))</f>
        <v>0</v>
      </c>
      <c r="N406" s="140">
        <f aca="true" t="shared" si="14" ref="N406:O410">IF(L406=3,1,"")</f>
        <v>1</v>
      </c>
      <c r="O406" s="141">
        <f t="shared" si="14"/>
      </c>
      <c r="P406" s="89"/>
    </row>
    <row r="407" spans="2:16" ht="15">
      <c r="B407" s="89"/>
      <c r="C407" s="133" t="s">
        <v>350</v>
      </c>
      <c r="D407" s="134" t="str">
        <f>IF(D400&gt;"",D400&amp;" - "&amp;H400,"")</f>
        <v>Arttu Pihkala - Samu Laaksonen</v>
      </c>
      <c r="E407" s="135"/>
      <c r="F407" s="136"/>
      <c r="G407" s="142">
        <v>-1</v>
      </c>
      <c r="H407" s="137">
        <v>-5</v>
      </c>
      <c r="I407" s="137">
        <v>-2</v>
      </c>
      <c r="J407" s="137"/>
      <c r="K407" s="137"/>
      <c r="L407" s="138">
        <f>IF(ISBLANK(G407),"",COUNTIF(G407:K407,"&gt;=0"))</f>
        <v>0</v>
      </c>
      <c r="M407" s="139">
        <f>IF(ISBLANK(G407),"",(IF(LEFT(G407,1)="-",1,0)+IF(LEFT(H407,1)="-",1,0)+IF(LEFT(I407,1)="-",1,0)+IF(LEFT(J407,1)="-",1,0)+IF(LEFT(K407,1)="-",1,0)))</f>
        <v>3</v>
      </c>
      <c r="N407" s="140">
        <f t="shared" si="14"/>
      </c>
      <c r="O407" s="141">
        <f t="shared" si="14"/>
        <v>1</v>
      </c>
      <c r="P407" s="89"/>
    </row>
    <row r="408" spans="2:16" ht="15">
      <c r="B408" s="89"/>
      <c r="C408" s="143" t="s">
        <v>351</v>
      </c>
      <c r="D408" s="144" t="str">
        <f>IF(D402&gt;"",D402&amp;" / "&amp;D403,"")</f>
        <v>Johan Nyberg / Arttu Pihkala</v>
      </c>
      <c r="E408" s="145" t="str">
        <f>IF(H402&gt;"",H402&amp;" / "&amp;H403,"")</f>
        <v>Otto Vanto / Samu Laaksonen</v>
      </c>
      <c r="F408" s="146"/>
      <c r="G408" s="147">
        <v>-7</v>
      </c>
      <c r="H408" s="148">
        <v>-7</v>
      </c>
      <c r="I408" s="149">
        <v>7</v>
      </c>
      <c r="J408" s="149">
        <v>-7</v>
      </c>
      <c r="K408" s="149"/>
      <c r="L408" s="138">
        <f>IF(ISBLANK(G408),"",COUNTIF(G408:K408,"&gt;=0"))</f>
        <v>1</v>
      </c>
      <c r="M408" s="139">
        <f>IF(ISBLANK(G408),"",(IF(LEFT(G408,1)="-",1,0)+IF(LEFT(H408,1)="-",1,0)+IF(LEFT(I408,1)="-",1,0)+IF(LEFT(J408,1)="-",1,0)+IF(LEFT(K408,1)="-",1,0)))</f>
        <v>3</v>
      </c>
      <c r="N408" s="140">
        <f t="shared" si="14"/>
      </c>
      <c r="O408" s="141">
        <f t="shared" si="14"/>
        <v>1</v>
      </c>
      <c r="P408" s="89"/>
    </row>
    <row r="409" spans="2:16" ht="15">
      <c r="B409" s="89"/>
      <c r="C409" s="133" t="s">
        <v>352</v>
      </c>
      <c r="D409" s="134" t="str">
        <f>IF(+D399&gt;"",D399&amp;" - "&amp;H400,"")</f>
        <v>Johan Nyberg - Samu Laaksonen</v>
      </c>
      <c r="E409" s="135"/>
      <c r="F409" s="136"/>
      <c r="G409" s="150">
        <v>5</v>
      </c>
      <c r="H409" s="137">
        <v>4</v>
      </c>
      <c r="I409" s="137">
        <v>8</v>
      </c>
      <c r="J409" s="137"/>
      <c r="K409" s="151"/>
      <c r="L409" s="138">
        <f>IF(ISBLANK(G409),"",COUNTIF(G409:K409,"&gt;=0"))</f>
        <v>3</v>
      </c>
      <c r="M409" s="139">
        <f>IF(ISBLANK(G409),"",(IF(LEFT(G409,1)="-",1,0)+IF(LEFT(H409,1)="-",1,0)+IF(LEFT(I409,1)="-",1,0)+IF(LEFT(J409,1)="-",1,0)+IF(LEFT(K409,1)="-",1,0)))</f>
        <v>0</v>
      </c>
      <c r="N409" s="140">
        <f t="shared" si="14"/>
        <v>1</v>
      </c>
      <c r="O409" s="141">
        <f t="shared" si="14"/>
      </c>
      <c r="P409" s="89"/>
    </row>
    <row r="410" spans="2:16" ht="15.75" thickBot="1">
      <c r="B410" s="89"/>
      <c r="C410" s="133" t="s">
        <v>353</v>
      </c>
      <c r="D410" s="134" t="str">
        <f>IF(+D400&gt;"",D400&amp;" - "&amp;H399,"")</f>
        <v>Arttu Pihkala - Otto Vanto</v>
      </c>
      <c r="E410" s="135"/>
      <c r="F410" s="136"/>
      <c r="G410" s="151">
        <v>-8</v>
      </c>
      <c r="H410" s="137">
        <v>10</v>
      </c>
      <c r="I410" s="151">
        <v>-6</v>
      </c>
      <c r="J410" s="137">
        <v>-3</v>
      </c>
      <c r="K410" s="137"/>
      <c r="L410" s="138">
        <f>IF(ISBLANK(G410),"",COUNTIF(G410:K410,"&gt;=0"))</f>
        <v>1</v>
      </c>
      <c r="M410" s="152">
        <f>IF(ISBLANK(G410),"",(IF(LEFT(G410,1)="-",1,0)+IF(LEFT(H410,1)="-",1,0)+IF(LEFT(I410,1)="-",1,0)+IF(LEFT(J410,1)="-",1,0)+IF(LEFT(K410,1)="-",1,0)))</f>
        <v>3</v>
      </c>
      <c r="N410" s="140">
        <f t="shared" si="14"/>
      </c>
      <c r="O410" s="141">
        <f t="shared" si="14"/>
        <v>1</v>
      </c>
      <c r="P410" s="89"/>
    </row>
    <row r="411" spans="2:16" ht="16.5" thickBot="1">
      <c r="B411" s="80"/>
      <c r="C411" s="83"/>
      <c r="D411" s="83"/>
      <c r="E411" s="83"/>
      <c r="F411" s="83"/>
      <c r="G411" s="83"/>
      <c r="H411" s="83"/>
      <c r="I411" s="83"/>
      <c r="J411" s="153" t="s">
        <v>305</v>
      </c>
      <c r="K411" s="154"/>
      <c r="L411" s="155">
        <f>IF(ISBLANK(E406),"",SUM(L406:L410))</f>
      </c>
      <c r="M411" s="156">
        <f>IF(ISBLANK(F406),"",SUM(M406:M410))</f>
      </c>
      <c r="N411" s="157">
        <f>IF(ISBLANK(G406),"",SUM(N406:N410))</f>
        <v>2</v>
      </c>
      <c r="O411" s="158">
        <f>IF(ISBLANK(G406),"",SUM(O406:O410))</f>
        <v>3</v>
      </c>
      <c r="P411" s="89"/>
    </row>
    <row r="412" spans="2:16" ht="15">
      <c r="B412" s="80"/>
      <c r="C412" s="82" t="s">
        <v>354</v>
      </c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101"/>
    </row>
    <row r="413" spans="2:16" ht="15">
      <c r="B413" s="80"/>
      <c r="C413" s="159" t="s">
        <v>355</v>
      </c>
      <c r="D413" s="159"/>
      <c r="E413" s="159" t="s">
        <v>356</v>
      </c>
      <c r="F413" s="160"/>
      <c r="G413" s="159"/>
      <c r="H413" s="159" t="s">
        <v>112</v>
      </c>
      <c r="I413" s="160"/>
      <c r="J413" s="159"/>
      <c r="K413" s="161" t="s">
        <v>357</v>
      </c>
      <c r="L413" s="81"/>
      <c r="M413" s="83"/>
      <c r="N413" s="83"/>
      <c r="O413" s="83"/>
      <c r="P413" s="101"/>
    </row>
    <row r="414" spans="2:16" ht="18.75" thickBot="1">
      <c r="B414" s="80"/>
      <c r="C414" s="83"/>
      <c r="D414" s="83"/>
      <c r="E414" s="83"/>
      <c r="F414" s="83"/>
      <c r="G414" s="83"/>
      <c r="H414" s="83"/>
      <c r="I414" s="83"/>
      <c r="J414" s="83"/>
      <c r="K414" s="162" t="str">
        <f>IF(N411=3,D398,IF(O411=3,H398,""))</f>
        <v>TuPy</v>
      </c>
      <c r="L414" s="163"/>
      <c r="M414" s="163"/>
      <c r="N414" s="163"/>
      <c r="O414" s="164"/>
      <c r="P414" s="89"/>
    </row>
    <row r="415" spans="2:16" ht="18">
      <c r="B415" s="165"/>
      <c r="C415" s="166"/>
      <c r="D415" s="166"/>
      <c r="E415" s="166"/>
      <c r="F415" s="166"/>
      <c r="G415" s="166"/>
      <c r="H415" s="166"/>
      <c r="I415" s="166"/>
      <c r="J415" s="166"/>
      <c r="K415" s="167"/>
      <c r="L415" s="167"/>
      <c r="M415" s="167"/>
      <c r="N415" s="167"/>
      <c r="O415" s="167"/>
      <c r="P415" s="168"/>
    </row>
  </sheetData>
  <sheetProtection/>
  <mergeCells count="244">
    <mergeCell ref="K414:O414"/>
    <mergeCell ref="D400:E400"/>
    <mergeCell ref="H400:O400"/>
    <mergeCell ref="D402:E402"/>
    <mergeCell ref="H402:O402"/>
    <mergeCell ref="D403:E403"/>
    <mergeCell ref="H403:O403"/>
    <mergeCell ref="J396:L396"/>
    <mergeCell ref="N396:O396"/>
    <mergeCell ref="D398:E398"/>
    <mergeCell ref="H398:O398"/>
    <mergeCell ref="D399:E399"/>
    <mergeCell ref="H399:O399"/>
    <mergeCell ref="D376:E376"/>
    <mergeCell ref="H376:O376"/>
    <mergeCell ref="K387:O387"/>
    <mergeCell ref="J393:O393"/>
    <mergeCell ref="J394:O394"/>
    <mergeCell ref="J395:O395"/>
    <mergeCell ref="D372:E372"/>
    <mergeCell ref="H372:O372"/>
    <mergeCell ref="D373:E373"/>
    <mergeCell ref="H373:O373"/>
    <mergeCell ref="D375:E375"/>
    <mergeCell ref="H375:O375"/>
    <mergeCell ref="J367:O367"/>
    <mergeCell ref="J368:O368"/>
    <mergeCell ref="J369:L369"/>
    <mergeCell ref="N369:O369"/>
    <mergeCell ref="D371:E371"/>
    <mergeCell ref="H371:O371"/>
    <mergeCell ref="D348:E348"/>
    <mergeCell ref="H348:O348"/>
    <mergeCell ref="D349:E349"/>
    <mergeCell ref="H349:O349"/>
    <mergeCell ref="K360:O360"/>
    <mergeCell ref="J366:O366"/>
    <mergeCell ref="D344:E344"/>
    <mergeCell ref="H344:O344"/>
    <mergeCell ref="D345:E345"/>
    <mergeCell ref="H345:O345"/>
    <mergeCell ref="D346:E346"/>
    <mergeCell ref="H346:O346"/>
    <mergeCell ref="K333:O333"/>
    <mergeCell ref="J339:O339"/>
    <mergeCell ref="J340:O340"/>
    <mergeCell ref="J341:O341"/>
    <mergeCell ref="J342:L342"/>
    <mergeCell ref="N342:O342"/>
    <mergeCell ref="D319:E319"/>
    <mergeCell ref="H319:O319"/>
    <mergeCell ref="D321:E321"/>
    <mergeCell ref="H321:O321"/>
    <mergeCell ref="D322:E322"/>
    <mergeCell ref="H322:O322"/>
    <mergeCell ref="J315:L315"/>
    <mergeCell ref="N315:O315"/>
    <mergeCell ref="D317:E317"/>
    <mergeCell ref="H317:O317"/>
    <mergeCell ref="D318:E318"/>
    <mergeCell ref="H318:O318"/>
    <mergeCell ref="D295:E295"/>
    <mergeCell ref="H295:O295"/>
    <mergeCell ref="K306:O306"/>
    <mergeCell ref="J312:O312"/>
    <mergeCell ref="J313:O313"/>
    <mergeCell ref="J314:O314"/>
    <mergeCell ref="D291:E291"/>
    <mergeCell ref="H291:O291"/>
    <mergeCell ref="D292:E292"/>
    <mergeCell ref="H292:O292"/>
    <mergeCell ref="D294:E294"/>
    <mergeCell ref="H294:O294"/>
    <mergeCell ref="J286:O286"/>
    <mergeCell ref="J287:O287"/>
    <mergeCell ref="J288:L288"/>
    <mergeCell ref="N288:O288"/>
    <mergeCell ref="D290:E290"/>
    <mergeCell ref="H290:O290"/>
    <mergeCell ref="D267:E267"/>
    <mergeCell ref="H267:O267"/>
    <mergeCell ref="D268:E268"/>
    <mergeCell ref="H268:O268"/>
    <mergeCell ref="K279:O279"/>
    <mergeCell ref="J285:O285"/>
    <mergeCell ref="D263:E263"/>
    <mergeCell ref="H263:O263"/>
    <mergeCell ref="D264:E264"/>
    <mergeCell ref="H264:O264"/>
    <mergeCell ref="D265:E265"/>
    <mergeCell ref="H265:O265"/>
    <mergeCell ref="K252:O252"/>
    <mergeCell ref="J258:O258"/>
    <mergeCell ref="J259:O259"/>
    <mergeCell ref="J260:O260"/>
    <mergeCell ref="J261:L261"/>
    <mergeCell ref="N261:O261"/>
    <mergeCell ref="D238:E238"/>
    <mergeCell ref="H238:O238"/>
    <mergeCell ref="D240:E240"/>
    <mergeCell ref="H240:O240"/>
    <mergeCell ref="D241:E241"/>
    <mergeCell ref="H241:O241"/>
    <mergeCell ref="J234:L234"/>
    <mergeCell ref="N234:O234"/>
    <mergeCell ref="D236:E236"/>
    <mergeCell ref="H236:O236"/>
    <mergeCell ref="D237:E237"/>
    <mergeCell ref="H237:O237"/>
    <mergeCell ref="D211:E211"/>
    <mergeCell ref="H211:O211"/>
    <mergeCell ref="K222:O222"/>
    <mergeCell ref="J231:O231"/>
    <mergeCell ref="J232:O232"/>
    <mergeCell ref="J233:O233"/>
    <mergeCell ref="D207:E207"/>
    <mergeCell ref="H207:O207"/>
    <mergeCell ref="D208:E208"/>
    <mergeCell ref="H208:O208"/>
    <mergeCell ref="D210:E210"/>
    <mergeCell ref="H210:O210"/>
    <mergeCell ref="J202:O202"/>
    <mergeCell ref="J203:O203"/>
    <mergeCell ref="J204:L204"/>
    <mergeCell ref="N204:O204"/>
    <mergeCell ref="D206:E206"/>
    <mergeCell ref="H206:O206"/>
    <mergeCell ref="D180:E180"/>
    <mergeCell ref="H180:O180"/>
    <mergeCell ref="D181:E181"/>
    <mergeCell ref="H181:O181"/>
    <mergeCell ref="K192:O192"/>
    <mergeCell ref="J201:O201"/>
    <mergeCell ref="D176:E176"/>
    <mergeCell ref="H176:O176"/>
    <mergeCell ref="D177:E177"/>
    <mergeCell ref="H177:O177"/>
    <mergeCell ref="D178:E178"/>
    <mergeCell ref="H178:O178"/>
    <mergeCell ref="K165:O165"/>
    <mergeCell ref="J171:O171"/>
    <mergeCell ref="J172:O172"/>
    <mergeCell ref="J173:O173"/>
    <mergeCell ref="J174:L174"/>
    <mergeCell ref="N174:O174"/>
    <mergeCell ref="D151:E151"/>
    <mergeCell ref="H151:O151"/>
    <mergeCell ref="D153:E153"/>
    <mergeCell ref="H153:O153"/>
    <mergeCell ref="D154:E154"/>
    <mergeCell ref="H154:O154"/>
    <mergeCell ref="J146:O146"/>
    <mergeCell ref="J147:L147"/>
    <mergeCell ref="N147:O147"/>
    <mergeCell ref="D149:E149"/>
    <mergeCell ref="H149:O149"/>
    <mergeCell ref="D150:E150"/>
    <mergeCell ref="H150:O150"/>
    <mergeCell ref="D127:E127"/>
    <mergeCell ref="H127:O127"/>
    <mergeCell ref="K138:O138"/>
    <mergeCell ref="C141:D141"/>
    <mergeCell ref="J144:O144"/>
    <mergeCell ref="J145:O145"/>
    <mergeCell ref="D123:E123"/>
    <mergeCell ref="H123:O123"/>
    <mergeCell ref="D124:E124"/>
    <mergeCell ref="H124:O124"/>
    <mergeCell ref="D126:E126"/>
    <mergeCell ref="H126:O126"/>
    <mergeCell ref="J118:O118"/>
    <mergeCell ref="J119:O119"/>
    <mergeCell ref="J120:L120"/>
    <mergeCell ref="N120:O120"/>
    <mergeCell ref="D122:E122"/>
    <mergeCell ref="H122:O122"/>
    <mergeCell ref="D99:E99"/>
    <mergeCell ref="H99:O99"/>
    <mergeCell ref="D100:E100"/>
    <mergeCell ref="H100:O100"/>
    <mergeCell ref="K111:O111"/>
    <mergeCell ref="J117:O117"/>
    <mergeCell ref="D95:E95"/>
    <mergeCell ref="H95:O95"/>
    <mergeCell ref="D96:E96"/>
    <mergeCell ref="H96:O96"/>
    <mergeCell ref="D97:E97"/>
    <mergeCell ref="H97:O97"/>
    <mergeCell ref="K84:O84"/>
    <mergeCell ref="J90:O90"/>
    <mergeCell ref="J91:O91"/>
    <mergeCell ref="J92:O92"/>
    <mergeCell ref="J93:L93"/>
    <mergeCell ref="N93:O93"/>
    <mergeCell ref="D70:E70"/>
    <mergeCell ref="H70:O70"/>
    <mergeCell ref="D72:E72"/>
    <mergeCell ref="H72:O72"/>
    <mergeCell ref="D73:E73"/>
    <mergeCell ref="H73:O73"/>
    <mergeCell ref="J65:O65"/>
    <mergeCell ref="J66:L66"/>
    <mergeCell ref="N66:O66"/>
    <mergeCell ref="D68:E68"/>
    <mergeCell ref="H68:O68"/>
    <mergeCell ref="D69:E69"/>
    <mergeCell ref="H69:O69"/>
    <mergeCell ref="D46:E46"/>
    <mergeCell ref="H46:O46"/>
    <mergeCell ref="K57:O57"/>
    <mergeCell ref="D60:F60"/>
    <mergeCell ref="J63:O63"/>
    <mergeCell ref="J64:O64"/>
    <mergeCell ref="D42:E42"/>
    <mergeCell ref="H42:O42"/>
    <mergeCell ref="D43:E43"/>
    <mergeCell ref="H43:O43"/>
    <mergeCell ref="D45:E45"/>
    <mergeCell ref="H45:O45"/>
    <mergeCell ref="J36:O36"/>
    <mergeCell ref="J37:O37"/>
    <mergeCell ref="J38:O38"/>
    <mergeCell ref="J39:L39"/>
    <mergeCell ref="N39:O39"/>
    <mergeCell ref="D41:E41"/>
    <mergeCell ref="H41:O41"/>
    <mergeCell ref="D15:E15"/>
    <mergeCell ref="H15:O15"/>
    <mergeCell ref="D16:E16"/>
    <mergeCell ref="H16:O16"/>
    <mergeCell ref="K27:O27"/>
    <mergeCell ref="D30:E30"/>
    <mergeCell ref="D11:E11"/>
    <mergeCell ref="H11:O11"/>
    <mergeCell ref="D12:E12"/>
    <mergeCell ref="H12:O12"/>
    <mergeCell ref="D13:E13"/>
    <mergeCell ref="H13:O13"/>
    <mergeCell ref="C3:E3"/>
    <mergeCell ref="J6:O6"/>
    <mergeCell ref="J7:O7"/>
    <mergeCell ref="J8:O8"/>
    <mergeCell ref="J9:L9"/>
    <mergeCell ref="N9:O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Q303"/>
  <sheetViews>
    <sheetView tabSelected="1" zoomScalePageLayoutView="0" workbookViewId="0" topLeftCell="A220">
      <selection activeCell="R25" sqref="R25"/>
    </sheetView>
  </sheetViews>
  <sheetFormatPr defaultColWidth="9.140625" defaultRowHeight="12.75"/>
  <sheetData>
    <row r="4" spans="3:5" ht="12.75">
      <c r="C4" s="38" t="s">
        <v>387</v>
      </c>
      <c r="D4" s="38"/>
      <c r="E4" s="38"/>
    </row>
    <row r="5" spans="2:17" ht="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2:17" ht="15.75">
      <c r="B6" s="75"/>
      <c r="C6" s="76"/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9"/>
      <c r="Q6" s="74"/>
    </row>
    <row r="7" spans="2:17" ht="15.75">
      <c r="B7" s="80"/>
      <c r="C7" s="81"/>
      <c r="D7" s="82" t="s">
        <v>317</v>
      </c>
      <c r="E7" s="83"/>
      <c r="F7" s="83"/>
      <c r="G7" s="81"/>
      <c r="H7" s="84" t="s">
        <v>318</v>
      </c>
      <c r="I7" s="85"/>
      <c r="J7" s="86"/>
      <c r="K7" s="87"/>
      <c r="L7" s="87"/>
      <c r="M7" s="87"/>
      <c r="N7" s="87"/>
      <c r="O7" s="88"/>
      <c r="P7" s="89"/>
      <c r="Q7" s="74"/>
    </row>
    <row r="8" spans="1:17" ht="20.25">
      <c r="A8" s="90"/>
      <c r="B8" s="80"/>
      <c r="C8" s="91"/>
      <c r="D8" s="92" t="s">
        <v>319</v>
      </c>
      <c r="E8" s="83"/>
      <c r="F8" s="83"/>
      <c r="G8" s="81"/>
      <c r="H8" s="84" t="s">
        <v>320</v>
      </c>
      <c r="I8" s="85"/>
      <c r="J8" s="86"/>
      <c r="K8" s="87"/>
      <c r="L8" s="87"/>
      <c r="M8" s="87"/>
      <c r="N8" s="87"/>
      <c r="O8" s="88"/>
      <c r="P8" s="89"/>
      <c r="Q8" s="74"/>
    </row>
    <row r="9" spans="1:17" ht="15">
      <c r="A9" s="93"/>
      <c r="B9" s="80"/>
      <c r="C9" s="83"/>
      <c r="D9" s="83"/>
      <c r="E9" s="83"/>
      <c r="F9" s="83"/>
      <c r="G9" s="83"/>
      <c r="H9" s="84" t="s">
        <v>321</v>
      </c>
      <c r="I9" s="94"/>
      <c r="J9" s="86"/>
      <c r="K9" s="86"/>
      <c r="L9" s="86"/>
      <c r="M9" s="86"/>
      <c r="N9" s="86"/>
      <c r="O9" s="95"/>
      <c r="P9" s="89"/>
      <c r="Q9" s="74"/>
    </row>
    <row r="10" spans="1:17" ht="15.75">
      <c r="A10" s="93"/>
      <c r="B10" s="80"/>
      <c r="C10" s="83"/>
      <c r="D10" s="83"/>
      <c r="E10" s="83"/>
      <c r="F10" s="83"/>
      <c r="G10" s="83"/>
      <c r="H10" s="84" t="s">
        <v>322</v>
      </c>
      <c r="I10" s="85"/>
      <c r="J10" s="96"/>
      <c r="K10" s="97"/>
      <c r="L10" s="97"/>
      <c r="M10" s="98" t="s">
        <v>323</v>
      </c>
      <c r="N10" s="99"/>
      <c r="O10" s="95"/>
      <c r="P10" s="89"/>
      <c r="Q10" s="74"/>
    </row>
    <row r="11" spans="1:17" ht="15">
      <c r="A11" s="93"/>
      <c r="B11" s="80"/>
      <c r="C11" s="81"/>
      <c r="D11" s="100" t="s">
        <v>324</v>
      </c>
      <c r="E11" s="83"/>
      <c r="F11" s="83"/>
      <c r="G11" s="83"/>
      <c r="H11" s="100" t="s">
        <v>324</v>
      </c>
      <c r="I11" s="83"/>
      <c r="J11" s="83"/>
      <c r="K11" s="83"/>
      <c r="L11" s="83"/>
      <c r="M11" s="83"/>
      <c r="N11" s="83"/>
      <c r="O11" s="83"/>
      <c r="P11" s="101"/>
      <c r="Q11" s="74"/>
    </row>
    <row r="12" spans="1:17" ht="15.75">
      <c r="A12" s="93"/>
      <c r="B12" s="89"/>
      <c r="C12" s="102" t="s">
        <v>325</v>
      </c>
      <c r="D12" s="103" t="s">
        <v>312</v>
      </c>
      <c r="E12" s="104"/>
      <c r="F12" s="105"/>
      <c r="G12" s="106" t="s">
        <v>326</v>
      </c>
      <c r="H12" s="103" t="s">
        <v>89</v>
      </c>
      <c r="I12" s="107"/>
      <c r="J12" s="107"/>
      <c r="K12" s="107"/>
      <c r="L12" s="107"/>
      <c r="M12" s="107"/>
      <c r="N12" s="107"/>
      <c r="O12" s="108"/>
      <c r="P12" s="89"/>
      <c r="Q12" s="74"/>
    </row>
    <row r="13" spans="1:17" ht="15">
      <c r="A13" s="93"/>
      <c r="B13" s="89"/>
      <c r="C13" s="109" t="s">
        <v>327</v>
      </c>
      <c r="D13" s="110" t="s">
        <v>388</v>
      </c>
      <c r="E13" s="111" t="s">
        <v>329</v>
      </c>
      <c r="F13" s="112"/>
      <c r="G13" s="113" t="s">
        <v>330</v>
      </c>
      <c r="H13" s="110" t="s">
        <v>389</v>
      </c>
      <c r="I13" s="87" t="s">
        <v>332</v>
      </c>
      <c r="J13" s="87" t="s">
        <v>332</v>
      </c>
      <c r="K13" s="87" t="s">
        <v>332</v>
      </c>
      <c r="L13" s="87" t="s">
        <v>332</v>
      </c>
      <c r="M13" s="87" t="s">
        <v>332</v>
      </c>
      <c r="N13" s="87" t="s">
        <v>332</v>
      </c>
      <c r="O13" s="88" t="s">
        <v>332</v>
      </c>
      <c r="P13" s="89"/>
      <c r="Q13" s="74"/>
    </row>
    <row r="14" spans="1:17" ht="15">
      <c r="A14" s="114"/>
      <c r="B14" s="89"/>
      <c r="C14" s="115" t="s">
        <v>333</v>
      </c>
      <c r="D14" s="110" t="s">
        <v>390</v>
      </c>
      <c r="E14" s="111" t="s">
        <v>335</v>
      </c>
      <c r="F14" s="112"/>
      <c r="G14" s="116" t="s">
        <v>336</v>
      </c>
      <c r="H14" s="110" t="s">
        <v>391</v>
      </c>
      <c r="I14" s="87" t="s">
        <v>338</v>
      </c>
      <c r="J14" s="87" t="s">
        <v>338</v>
      </c>
      <c r="K14" s="87" t="s">
        <v>338</v>
      </c>
      <c r="L14" s="87" t="s">
        <v>338</v>
      </c>
      <c r="M14" s="87" t="s">
        <v>338</v>
      </c>
      <c r="N14" s="87" t="s">
        <v>338</v>
      </c>
      <c r="O14" s="88" t="s">
        <v>338</v>
      </c>
      <c r="P14" s="89"/>
      <c r="Q14" s="74"/>
    </row>
    <row r="15" spans="1:17" ht="15">
      <c r="A15" s="114"/>
      <c r="B15" s="80"/>
      <c r="C15" s="117" t="s">
        <v>339</v>
      </c>
      <c r="D15" s="118"/>
      <c r="E15" s="119"/>
      <c r="F15" s="120"/>
      <c r="G15" s="117" t="s">
        <v>339</v>
      </c>
      <c r="H15" s="121"/>
      <c r="I15" s="121"/>
      <c r="J15" s="121"/>
      <c r="K15" s="121"/>
      <c r="L15" s="121"/>
      <c r="M15" s="121"/>
      <c r="N15" s="121"/>
      <c r="O15" s="121"/>
      <c r="P15" s="101"/>
      <c r="Q15" s="74"/>
    </row>
    <row r="16" spans="1:17" ht="15">
      <c r="A16" s="114"/>
      <c r="B16" s="89"/>
      <c r="C16" s="109"/>
      <c r="D16" s="110" t="s">
        <v>388</v>
      </c>
      <c r="E16" s="122" t="s">
        <v>329</v>
      </c>
      <c r="F16" s="112"/>
      <c r="G16" s="113"/>
      <c r="H16" s="110" t="s">
        <v>389</v>
      </c>
      <c r="I16" s="87" t="s">
        <v>332</v>
      </c>
      <c r="J16" s="87" t="s">
        <v>332</v>
      </c>
      <c r="K16" s="87" t="s">
        <v>332</v>
      </c>
      <c r="L16" s="87" t="s">
        <v>332</v>
      </c>
      <c r="M16" s="87" t="s">
        <v>332</v>
      </c>
      <c r="N16" s="87" t="s">
        <v>332</v>
      </c>
      <c r="O16" s="88" t="s">
        <v>332</v>
      </c>
      <c r="P16" s="89"/>
      <c r="Q16" s="74"/>
    </row>
    <row r="17" spans="1:17" ht="15">
      <c r="A17" s="93"/>
      <c r="B17" s="89"/>
      <c r="C17" s="123"/>
      <c r="D17" s="110" t="s">
        <v>390</v>
      </c>
      <c r="E17" s="122" t="s">
        <v>335</v>
      </c>
      <c r="F17" s="112"/>
      <c r="G17" s="124"/>
      <c r="H17" s="110" t="s">
        <v>391</v>
      </c>
      <c r="I17" s="87" t="s">
        <v>338</v>
      </c>
      <c r="J17" s="87" t="s">
        <v>338</v>
      </c>
      <c r="K17" s="87" t="s">
        <v>338</v>
      </c>
      <c r="L17" s="87" t="s">
        <v>338</v>
      </c>
      <c r="M17" s="87" t="s">
        <v>338</v>
      </c>
      <c r="N17" s="87" t="s">
        <v>338</v>
      </c>
      <c r="O17" s="88" t="s">
        <v>338</v>
      </c>
      <c r="P17" s="89"/>
      <c r="Q17" s="74"/>
    </row>
    <row r="18" spans="1:17" ht="15.75">
      <c r="A18" s="114"/>
      <c r="B18" s="80"/>
      <c r="C18" s="83"/>
      <c r="D18" s="83"/>
      <c r="E18" s="83"/>
      <c r="F18" s="83"/>
      <c r="G18" s="125" t="s">
        <v>340</v>
      </c>
      <c r="H18" s="100"/>
      <c r="I18" s="100"/>
      <c r="J18" s="100"/>
      <c r="K18" s="83"/>
      <c r="L18" s="83"/>
      <c r="M18" s="83"/>
      <c r="N18" s="126"/>
      <c r="O18" s="81"/>
      <c r="P18" s="101"/>
      <c r="Q18" s="74"/>
    </row>
    <row r="19" spans="1:17" ht="15">
      <c r="A19" s="114"/>
      <c r="B19" s="80"/>
      <c r="C19" s="127" t="s">
        <v>341</v>
      </c>
      <c r="D19" s="83"/>
      <c r="E19" s="83"/>
      <c r="F19" s="83"/>
      <c r="G19" s="128" t="s">
        <v>342</v>
      </c>
      <c r="H19" s="128" t="s">
        <v>343</v>
      </c>
      <c r="I19" s="128" t="s">
        <v>344</v>
      </c>
      <c r="J19" s="128" t="s">
        <v>345</v>
      </c>
      <c r="K19" s="128" t="s">
        <v>346</v>
      </c>
      <c r="L19" s="129" t="s">
        <v>79</v>
      </c>
      <c r="M19" s="130"/>
      <c r="N19" s="131" t="s">
        <v>347</v>
      </c>
      <c r="O19" s="132" t="s">
        <v>348</v>
      </c>
      <c r="P19" s="89"/>
      <c r="Q19" s="74"/>
    </row>
    <row r="20" spans="1:17" ht="15">
      <c r="A20" s="93"/>
      <c r="B20" s="89"/>
      <c r="C20" s="133" t="s">
        <v>349</v>
      </c>
      <c r="D20" s="134" t="str">
        <f>IF(D13&gt;"",D13&amp;" - "&amp;H13,"")</f>
        <v>Pihla Eriksson - Sofie Eriksson</v>
      </c>
      <c r="E20" s="135"/>
      <c r="F20" s="136"/>
      <c r="G20" s="137">
        <v>4</v>
      </c>
      <c r="H20" s="137">
        <v>6</v>
      </c>
      <c r="I20" s="137">
        <v>-10</v>
      </c>
      <c r="J20" s="137">
        <v>7</v>
      </c>
      <c r="K20" s="137"/>
      <c r="L20" s="138">
        <f>IF(ISBLANK(G20),"",COUNTIF(G20:K20,"&gt;=0"))</f>
        <v>3</v>
      </c>
      <c r="M20" s="139">
        <f>IF(ISBLANK(G20),"",(IF(LEFT(G20,1)="-",1,0)+IF(LEFT(H20,1)="-",1,0)+IF(LEFT(I20,1)="-",1,0)+IF(LEFT(J20,1)="-",1,0)+IF(LEFT(K20,1)="-",1,0)))</f>
        <v>1</v>
      </c>
      <c r="N20" s="140">
        <f aca="true" t="shared" si="0" ref="N20:O24">IF(L20=3,1,"")</f>
        <v>1</v>
      </c>
      <c r="O20" s="141">
        <f t="shared" si="0"/>
      </c>
      <c r="P20" s="89"/>
      <c r="Q20" s="74"/>
    </row>
    <row r="21" spans="1:17" ht="15">
      <c r="A21" s="93"/>
      <c r="B21" s="89"/>
      <c r="C21" s="133" t="s">
        <v>350</v>
      </c>
      <c r="D21" s="134" t="str">
        <f>IF(D14&gt;"",D14&amp;" - "&amp;H14,"")</f>
        <v>Annika Lundström - Carina Englund</v>
      </c>
      <c r="E21" s="135"/>
      <c r="F21" s="136"/>
      <c r="G21" s="142">
        <v>4</v>
      </c>
      <c r="H21" s="137">
        <v>4</v>
      </c>
      <c r="I21" s="137">
        <v>2</v>
      </c>
      <c r="J21" s="137"/>
      <c r="K21" s="137"/>
      <c r="L21" s="138">
        <f>IF(ISBLANK(G21),"",COUNTIF(G21:K21,"&gt;=0"))</f>
        <v>3</v>
      </c>
      <c r="M21" s="139">
        <f>IF(ISBLANK(G21),"",(IF(LEFT(G21,1)="-",1,0)+IF(LEFT(H21,1)="-",1,0)+IF(LEFT(I21,1)="-",1,0)+IF(LEFT(J21,1)="-",1,0)+IF(LEFT(K21,1)="-",1,0)))</f>
        <v>0</v>
      </c>
      <c r="N21" s="140">
        <f t="shared" si="0"/>
        <v>1</v>
      </c>
      <c r="O21" s="141">
        <f t="shared" si="0"/>
      </c>
      <c r="P21" s="89"/>
      <c r="Q21" s="74"/>
    </row>
    <row r="22" spans="1:17" ht="15">
      <c r="A22" s="114"/>
      <c r="B22" s="89"/>
      <c r="C22" s="143" t="s">
        <v>351</v>
      </c>
      <c r="D22" s="144" t="str">
        <f>IF(D16&gt;"",D16&amp;" / "&amp;D17,"")</f>
        <v>Pihla Eriksson / Annika Lundström</v>
      </c>
      <c r="E22" s="145" t="str">
        <f>IF(H16&gt;"",H16&amp;" / "&amp;H17,"")</f>
        <v>Sofie Eriksson / Carina Englund</v>
      </c>
      <c r="F22" s="146"/>
      <c r="G22" s="147">
        <v>2</v>
      </c>
      <c r="H22" s="148">
        <v>3</v>
      </c>
      <c r="I22" s="149">
        <v>11</v>
      </c>
      <c r="J22" s="149"/>
      <c r="K22" s="149"/>
      <c r="L22" s="138">
        <f>IF(ISBLANK(G22),"",COUNTIF(G22:K22,"&gt;=0"))</f>
        <v>3</v>
      </c>
      <c r="M22" s="139">
        <f>IF(ISBLANK(G22),"",(IF(LEFT(G22,1)="-",1,0)+IF(LEFT(H22,1)="-",1,0)+IF(LEFT(I22,1)="-",1,0)+IF(LEFT(J22,1)="-",1,0)+IF(LEFT(K22,1)="-",1,0)))</f>
        <v>0</v>
      </c>
      <c r="N22" s="140">
        <f t="shared" si="0"/>
        <v>1</v>
      </c>
      <c r="O22" s="141">
        <f t="shared" si="0"/>
      </c>
      <c r="P22" s="89"/>
      <c r="Q22" s="74"/>
    </row>
    <row r="23" spans="1:17" ht="15">
      <c r="A23" s="114"/>
      <c r="B23" s="89"/>
      <c r="C23" s="133" t="s">
        <v>352</v>
      </c>
      <c r="D23" s="134" t="str">
        <f>IF(+D13&gt;"",D13&amp;" - "&amp;H14,"")</f>
        <v>Pihla Eriksson - Carina Englund</v>
      </c>
      <c r="E23" s="135"/>
      <c r="F23" s="136"/>
      <c r="G23" s="150"/>
      <c r="H23" s="137"/>
      <c r="I23" s="137"/>
      <c r="J23" s="137"/>
      <c r="K23" s="151"/>
      <c r="L23" s="138">
        <f>IF(ISBLANK(G23),"",COUNTIF(G23:K23,"&gt;=0"))</f>
      </c>
      <c r="M23" s="139">
        <f>IF(ISBLANK(G23),"",(IF(LEFT(G23,1)="-",1,0)+IF(LEFT(H23,1)="-",1,0)+IF(LEFT(I23,1)="-",1,0)+IF(LEFT(J23,1)="-",1,0)+IF(LEFT(K23,1)="-",1,0)))</f>
      </c>
      <c r="N23" s="140">
        <f t="shared" si="0"/>
      </c>
      <c r="O23" s="141">
        <f t="shared" si="0"/>
      </c>
      <c r="P23" s="89"/>
      <c r="Q23" s="74"/>
    </row>
    <row r="24" spans="1:17" ht="15.75" thickBot="1">
      <c r="A24" s="114"/>
      <c r="B24" s="89"/>
      <c r="C24" s="133" t="s">
        <v>353</v>
      </c>
      <c r="D24" s="134" t="str">
        <f>IF(+D14&gt;"",D14&amp;" - "&amp;H13,"")</f>
        <v>Annika Lundström - Sofie Eriksson</v>
      </c>
      <c r="E24" s="135"/>
      <c r="F24" s="136"/>
      <c r="G24" s="151"/>
      <c r="H24" s="137"/>
      <c r="I24" s="151"/>
      <c r="J24" s="137"/>
      <c r="K24" s="137"/>
      <c r="L24" s="138">
        <f>IF(ISBLANK(G24),"",COUNTIF(G24:K24,"&gt;=0"))</f>
      </c>
      <c r="M24" s="152">
        <f>IF(ISBLANK(G24),"",(IF(LEFT(G24,1)="-",1,0)+IF(LEFT(H24,1)="-",1,0)+IF(LEFT(I24,1)="-",1,0)+IF(LEFT(J24,1)="-",1,0)+IF(LEFT(K24,1)="-",1,0)))</f>
      </c>
      <c r="N24" s="140">
        <f t="shared" si="0"/>
      </c>
      <c r="O24" s="141">
        <f t="shared" si="0"/>
      </c>
      <c r="P24" s="89"/>
      <c r="Q24" s="74"/>
    </row>
    <row r="25" spans="1:17" ht="16.5" thickBot="1">
      <c r="A25" s="114"/>
      <c r="B25" s="80"/>
      <c r="C25" s="83"/>
      <c r="D25" s="83"/>
      <c r="E25" s="83"/>
      <c r="F25" s="83"/>
      <c r="G25" s="83"/>
      <c r="H25" s="83"/>
      <c r="I25" s="83"/>
      <c r="J25" s="153" t="s">
        <v>305</v>
      </c>
      <c r="K25" s="154"/>
      <c r="L25" s="155">
        <f>IF(ISBLANK(E20),"",SUM(L20:L24))</f>
      </c>
      <c r="M25" s="156">
        <f>IF(ISBLANK(F20),"",SUM(M20:M24))</f>
      </c>
      <c r="N25" s="157">
        <f>IF(ISBLANK(G20),"",SUM(N20:N24))</f>
        <v>3</v>
      </c>
      <c r="O25" s="158">
        <f>IF(ISBLANK(G20),"",SUM(O20:O24))</f>
        <v>0</v>
      </c>
      <c r="P25" s="89"/>
      <c r="Q25" s="74"/>
    </row>
    <row r="26" spans="1:17" ht="15">
      <c r="A26" s="114"/>
      <c r="B26" s="80"/>
      <c r="C26" s="82" t="s">
        <v>354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101"/>
      <c r="Q26" s="74"/>
    </row>
    <row r="27" spans="1:17" ht="15">
      <c r="A27" s="93"/>
      <c r="B27" s="80"/>
      <c r="C27" s="159" t="s">
        <v>355</v>
      </c>
      <c r="D27" s="159"/>
      <c r="E27" s="159" t="s">
        <v>356</v>
      </c>
      <c r="F27" s="160"/>
      <c r="G27" s="159"/>
      <c r="H27" s="159" t="s">
        <v>112</v>
      </c>
      <c r="I27" s="160"/>
      <c r="J27" s="159"/>
      <c r="K27" s="161" t="s">
        <v>357</v>
      </c>
      <c r="L27" s="81"/>
      <c r="M27" s="83"/>
      <c r="N27" s="83"/>
      <c r="O27" s="83"/>
      <c r="P27" s="101"/>
      <c r="Q27" s="74"/>
    </row>
    <row r="28" spans="1:17" ht="18.75" thickBot="1">
      <c r="A28" s="93"/>
      <c r="B28" s="80"/>
      <c r="C28" s="83"/>
      <c r="D28" s="83"/>
      <c r="E28" s="83"/>
      <c r="F28" s="83"/>
      <c r="G28" s="83"/>
      <c r="H28" s="83"/>
      <c r="I28" s="83"/>
      <c r="J28" s="83"/>
      <c r="K28" s="162" t="str">
        <f>IF(N25=3,D12,IF(O25=3,H12,""))</f>
        <v>MBF 1</v>
      </c>
      <c r="L28" s="163"/>
      <c r="M28" s="163"/>
      <c r="N28" s="163"/>
      <c r="O28" s="164"/>
      <c r="P28" s="89"/>
      <c r="Q28" s="74"/>
    </row>
    <row r="29" spans="1:17" ht="18">
      <c r="A29" s="93"/>
      <c r="B29" s="165"/>
      <c r="C29" s="166"/>
      <c r="D29" s="166"/>
      <c r="E29" s="166"/>
      <c r="F29" s="166"/>
      <c r="G29" s="166"/>
      <c r="H29" s="166"/>
      <c r="I29" s="166"/>
      <c r="J29" s="166"/>
      <c r="K29" s="167"/>
      <c r="L29" s="167"/>
      <c r="M29" s="167"/>
      <c r="N29" s="167"/>
      <c r="O29" s="167"/>
      <c r="P29" s="168"/>
      <c r="Q29" s="74"/>
    </row>
    <row r="30" spans="1:17" ht="15">
      <c r="A30" s="9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5.75" thickBot="1">
      <c r="A31" s="93"/>
      <c r="B31" s="74"/>
      <c r="C31" s="74" t="s">
        <v>392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5" ht="18">
      <c r="A32" s="170"/>
      <c r="B32" s="171"/>
      <c r="C32" s="171"/>
      <c r="D32" s="171"/>
      <c r="E32" s="171"/>
      <c r="F32" s="171"/>
      <c r="G32" s="171"/>
      <c r="H32" s="171"/>
      <c r="I32" s="171"/>
      <c r="J32" s="172"/>
      <c r="K32" s="172"/>
      <c r="L32" s="172"/>
      <c r="M32" s="172"/>
      <c r="N32" s="172"/>
      <c r="O32" s="173"/>
    </row>
    <row r="33" ht="12.75">
      <c r="B33" s="174" t="s">
        <v>359</v>
      </c>
    </row>
    <row r="36" spans="2:16" ht="15.75">
      <c r="B36" s="75"/>
      <c r="C36" s="76"/>
      <c r="D36" s="77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9"/>
    </row>
    <row r="37" spans="2:16" ht="15.75">
      <c r="B37" s="80"/>
      <c r="C37" s="81"/>
      <c r="D37" s="82" t="s">
        <v>317</v>
      </c>
      <c r="E37" s="83"/>
      <c r="F37" s="83"/>
      <c r="G37" s="81"/>
      <c r="H37" s="84" t="s">
        <v>318</v>
      </c>
      <c r="I37" s="85"/>
      <c r="J37" s="86"/>
      <c r="K37" s="87"/>
      <c r="L37" s="87"/>
      <c r="M37" s="87"/>
      <c r="N37" s="87"/>
      <c r="O37" s="88"/>
      <c r="P37" s="89"/>
    </row>
    <row r="38" spans="2:16" ht="20.25">
      <c r="B38" s="80"/>
      <c r="C38" s="91"/>
      <c r="D38" s="92" t="s">
        <v>319</v>
      </c>
      <c r="E38" s="83"/>
      <c r="F38" s="83"/>
      <c r="G38" s="81"/>
      <c r="H38" s="84" t="s">
        <v>320</v>
      </c>
      <c r="I38" s="85"/>
      <c r="J38" s="86"/>
      <c r="K38" s="87"/>
      <c r="L38" s="87"/>
      <c r="M38" s="87"/>
      <c r="N38" s="87"/>
      <c r="O38" s="88"/>
      <c r="P38" s="89"/>
    </row>
    <row r="39" spans="2:16" ht="15">
      <c r="B39" s="80"/>
      <c r="C39" s="83"/>
      <c r="D39" s="83"/>
      <c r="E39" s="83"/>
      <c r="F39" s="83"/>
      <c r="G39" s="83"/>
      <c r="H39" s="84" t="s">
        <v>321</v>
      </c>
      <c r="I39" s="94"/>
      <c r="J39" s="86"/>
      <c r="K39" s="86"/>
      <c r="L39" s="86"/>
      <c r="M39" s="86"/>
      <c r="N39" s="86"/>
      <c r="O39" s="95"/>
      <c r="P39" s="89"/>
    </row>
    <row r="40" spans="2:16" ht="15.75">
      <c r="B40" s="80"/>
      <c r="C40" s="83"/>
      <c r="D40" s="83"/>
      <c r="E40" s="83"/>
      <c r="F40" s="83"/>
      <c r="G40" s="83"/>
      <c r="H40" s="84" t="s">
        <v>322</v>
      </c>
      <c r="I40" s="85"/>
      <c r="J40" s="96"/>
      <c r="K40" s="97"/>
      <c r="L40" s="97"/>
      <c r="M40" s="98" t="s">
        <v>323</v>
      </c>
      <c r="N40" s="99"/>
      <c r="O40" s="95"/>
      <c r="P40" s="89"/>
    </row>
    <row r="41" spans="2:16" ht="15">
      <c r="B41" s="80"/>
      <c r="C41" s="81"/>
      <c r="D41" s="100" t="s">
        <v>324</v>
      </c>
      <c r="E41" s="83"/>
      <c r="F41" s="83"/>
      <c r="G41" s="83"/>
      <c r="H41" s="100" t="s">
        <v>324</v>
      </c>
      <c r="I41" s="83"/>
      <c r="J41" s="83"/>
      <c r="K41" s="83"/>
      <c r="L41" s="83"/>
      <c r="M41" s="83"/>
      <c r="N41" s="83"/>
      <c r="O41" s="83"/>
      <c r="P41" s="101"/>
    </row>
    <row r="42" spans="2:16" ht="15.75">
      <c r="B42" s="89"/>
      <c r="C42" s="102" t="s">
        <v>325</v>
      </c>
      <c r="D42" s="103" t="s">
        <v>312</v>
      </c>
      <c r="E42" s="104"/>
      <c r="F42" s="105"/>
      <c r="G42" s="106" t="s">
        <v>326</v>
      </c>
      <c r="H42" s="103" t="s">
        <v>393</v>
      </c>
      <c r="I42" s="107"/>
      <c r="J42" s="107"/>
      <c r="K42" s="107"/>
      <c r="L42" s="107"/>
      <c r="M42" s="107"/>
      <c r="N42" s="107"/>
      <c r="O42" s="108"/>
      <c r="P42" s="89"/>
    </row>
    <row r="43" spans="2:16" ht="15">
      <c r="B43" s="89"/>
      <c r="C43" s="109" t="s">
        <v>327</v>
      </c>
      <c r="D43" s="110" t="s">
        <v>390</v>
      </c>
      <c r="E43" s="111" t="s">
        <v>329</v>
      </c>
      <c r="F43" s="112"/>
      <c r="G43" s="113" t="s">
        <v>330</v>
      </c>
      <c r="H43" s="110" t="s">
        <v>394</v>
      </c>
      <c r="I43" s="87" t="s">
        <v>332</v>
      </c>
      <c r="J43" s="87" t="s">
        <v>332</v>
      </c>
      <c r="K43" s="87" t="s">
        <v>332</v>
      </c>
      <c r="L43" s="87" t="s">
        <v>332</v>
      </c>
      <c r="M43" s="87" t="s">
        <v>332</v>
      </c>
      <c r="N43" s="87" t="s">
        <v>332</v>
      </c>
      <c r="O43" s="88" t="s">
        <v>332</v>
      </c>
      <c r="P43" s="89"/>
    </row>
    <row r="44" spans="2:16" ht="15">
      <c r="B44" s="89"/>
      <c r="C44" s="115" t="s">
        <v>333</v>
      </c>
      <c r="D44" s="110" t="s">
        <v>388</v>
      </c>
      <c r="E44" s="111" t="s">
        <v>335</v>
      </c>
      <c r="F44" s="112"/>
      <c r="G44" s="116" t="s">
        <v>336</v>
      </c>
      <c r="H44" s="110" t="s">
        <v>395</v>
      </c>
      <c r="I44" s="87" t="s">
        <v>338</v>
      </c>
      <c r="J44" s="87" t="s">
        <v>338</v>
      </c>
      <c r="K44" s="87" t="s">
        <v>338</v>
      </c>
      <c r="L44" s="87" t="s">
        <v>338</v>
      </c>
      <c r="M44" s="87" t="s">
        <v>338</v>
      </c>
      <c r="N44" s="87" t="s">
        <v>338</v>
      </c>
      <c r="O44" s="88" t="s">
        <v>338</v>
      </c>
      <c r="P44" s="89"/>
    </row>
    <row r="45" spans="2:16" ht="15">
      <c r="B45" s="80"/>
      <c r="C45" s="117" t="s">
        <v>339</v>
      </c>
      <c r="D45" s="118"/>
      <c r="E45" s="119"/>
      <c r="F45" s="120"/>
      <c r="G45" s="117" t="s">
        <v>339</v>
      </c>
      <c r="H45" s="121"/>
      <c r="I45" s="121"/>
      <c r="J45" s="121"/>
      <c r="K45" s="121"/>
      <c r="L45" s="121"/>
      <c r="M45" s="121"/>
      <c r="N45" s="121"/>
      <c r="O45" s="121"/>
      <c r="P45" s="101"/>
    </row>
    <row r="46" spans="2:16" ht="15">
      <c r="B46" s="89"/>
      <c r="C46" s="109"/>
      <c r="D46" s="110" t="s">
        <v>390</v>
      </c>
      <c r="E46" s="122" t="s">
        <v>329</v>
      </c>
      <c r="F46" s="112"/>
      <c r="G46" s="113"/>
      <c r="H46" s="110" t="s">
        <v>394</v>
      </c>
      <c r="I46" s="87" t="s">
        <v>332</v>
      </c>
      <c r="J46" s="87" t="s">
        <v>332</v>
      </c>
      <c r="K46" s="87" t="s">
        <v>332</v>
      </c>
      <c r="L46" s="87" t="s">
        <v>332</v>
      </c>
      <c r="M46" s="87" t="s">
        <v>332</v>
      </c>
      <c r="N46" s="87" t="s">
        <v>332</v>
      </c>
      <c r="O46" s="88" t="s">
        <v>332</v>
      </c>
      <c r="P46" s="89"/>
    </row>
    <row r="47" spans="2:16" ht="15">
      <c r="B47" s="89"/>
      <c r="C47" s="123"/>
      <c r="D47" s="110" t="s">
        <v>388</v>
      </c>
      <c r="E47" s="122" t="s">
        <v>335</v>
      </c>
      <c r="F47" s="112"/>
      <c r="G47" s="124"/>
      <c r="H47" s="110" t="s">
        <v>395</v>
      </c>
      <c r="I47" s="87" t="s">
        <v>338</v>
      </c>
      <c r="J47" s="87" t="s">
        <v>338</v>
      </c>
      <c r="K47" s="87" t="s">
        <v>338</v>
      </c>
      <c r="L47" s="87" t="s">
        <v>338</v>
      </c>
      <c r="M47" s="87" t="s">
        <v>338</v>
      </c>
      <c r="N47" s="87" t="s">
        <v>338</v>
      </c>
      <c r="O47" s="88" t="s">
        <v>338</v>
      </c>
      <c r="P47" s="89"/>
    </row>
    <row r="48" spans="2:16" ht="15.75">
      <c r="B48" s="80"/>
      <c r="C48" s="83"/>
      <c r="D48" s="83"/>
      <c r="E48" s="83"/>
      <c r="F48" s="83"/>
      <c r="G48" s="125" t="s">
        <v>340</v>
      </c>
      <c r="H48" s="100"/>
      <c r="I48" s="100"/>
      <c r="J48" s="100"/>
      <c r="K48" s="83"/>
      <c r="L48" s="83"/>
      <c r="M48" s="83"/>
      <c r="N48" s="126"/>
      <c r="O48" s="81"/>
      <c r="P48" s="101"/>
    </row>
    <row r="49" spans="2:16" ht="15">
      <c r="B49" s="80"/>
      <c r="C49" s="127" t="s">
        <v>341</v>
      </c>
      <c r="D49" s="83"/>
      <c r="E49" s="83"/>
      <c r="F49" s="83"/>
      <c r="G49" s="128" t="s">
        <v>342</v>
      </c>
      <c r="H49" s="128" t="s">
        <v>343</v>
      </c>
      <c r="I49" s="128" t="s">
        <v>344</v>
      </c>
      <c r="J49" s="128" t="s">
        <v>345</v>
      </c>
      <c r="K49" s="128" t="s">
        <v>346</v>
      </c>
      <c r="L49" s="129" t="s">
        <v>79</v>
      </c>
      <c r="M49" s="130"/>
      <c r="N49" s="131" t="s">
        <v>347</v>
      </c>
      <c r="O49" s="132" t="s">
        <v>348</v>
      </c>
      <c r="P49" s="89"/>
    </row>
    <row r="50" spans="2:16" ht="15">
      <c r="B50" s="89"/>
      <c r="C50" s="133" t="s">
        <v>349</v>
      </c>
      <c r="D50" s="134" t="str">
        <f>IF(D43&gt;"",D43&amp;" - "&amp;H43,"")</f>
        <v>Annika Lundström - Ksenia Nerman</v>
      </c>
      <c r="E50" s="135"/>
      <c r="F50" s="136"/>
      <c r="G50" s="137">
        <v>3</v>
      </c>
      <c r="H50" s="137">
        <v>0</v>
      </c>
      <c r="I50" s="137">
        <v>6</v>
      </c>
      <c r="J50" s="137"/>
      <c r="K50" s="137"/>
      <c r="L50" s="138">
        <f>IF(ISBLANK(G50),"",COUNTIF(G50:K50,"&gt;=0"))</f>
        <v>3</v>
      </c>
      <c r="M50" s="139">
        <f>IF(ISBLANK(G50),"",(IF(LEFT(G50,1)="-",1,0)+IF(LEFT(H50,1)="-",1,0)+IF(LEFT(I50,1)="-",1,0)+IF(LEFT(J50,1)="-",1,0)+IF(LEFT(K50,1)="-",1,0)))</f>
        <v>0</v>
      </c>
      <c r="N50" s="140">
        <f aca="true" t="shared" si="1" ref="N50:O54">IF(L50=3,1,"")</f>
        <v>1</v>
      </c>
      <c r="O50" s="141">
        <f t="shared" si="1"/>
      </c>
      <c r="P50" s="89"/>
    </row>
    <row r="51" spans="2:16" ht="15">
      <c r="B51" s="89"/>
      <c r="C51" s="133" t="s">
        <v>350</v>
      </c>
      <c r="D51" s="134" t="str">
        <f>IF(D44&gt;"",D44&amp;" - "&amp;H44,"")</f>
        <v>Pihla Eriksson - Alexandra Lotto</v>
      </c>
      <c r="E51" s="135"/>
      <c r="F51" s="136"/>
      <c r="G51" s="142">
        <v>2</v>
      </c>
      <c r="H51" s="137">
        <v>2</v>
      </c>
      <c r="I51" s="137">
        <v>2</v>
      </c>
      <c r="J51" s="137"/>
      <c r="K51" s="137"/>
      <c r="L51" s="138">
        <f>IF(ISBLANK(G51),"",COUNTIF(G51:K51,"&gt;=0"))</f>
        <v>3</v>
      </c>
      <c r="M51" s="139">
        <f>IF(ISBLANK(G51),"",(IF(LEFT(G51,1)="-",1,0)+IF(LEFT(H51,1)="-",1,0)+IF(LEFT(I51,1)="-",1,0)+IF(LEFT(J51,1)="-",1,0)+IF(LEFT(K51,1)="-",1,0)))</f>
        <v>0</v>
      </c>
      <c r="N51" s="140">
        <f t="shared" si="1"/>
        <v>1</v>
      </c>
      <c r="O51" s="141">
        <f t="shared" si="1"/>
      </c>
      <c r="P51" s="89"/>
    </row>
    <row r="52" spans="2:16" ht="15">
      <c r="B52" s="89"/>
      <c r="C52" s="143" t="s">
        <v>351</v>
      </c>
      <c r="D52" s="144" t="str">
        <f>IF(D46&gt;"",D46&amp;" / "&amp;D47,"")</f>
        <v>Annika Lundström / Pihla Eriksson</v>
      </c>
      <c r="E52" s="145" t="str">
        <f>IF(H46&gt;"",H46&amp;" / "&amp;H47,"")</f>
        <v>Ksenia Nerman / Alexandra Lotto</v>
      </c>
      <c r="F52" s="146"/>
      <c r="G52" s="147">
        <v>1</v>
      </c>
      <c r="H52" s="148">
        <v>9</v>
      </c>
      <c r="I52" s="149">
        <v>2</v>
      </c>
      <c r="J52" s="149"/>
      <c r="K52" s="149"/>
      <c r="L52" s="138">
        <f>IF(ISBLANK(G52),"",COUNTIF(G52:K52,"&gt;=0"))</f>
        <v>3</v>
      </c>
      <c r="M52" s="139">
        <f>IF(ISBLANK(G52),"",(IF(LEFT(G52,1)="-",1,0)+IF(LEFT(H52,1)="-",1,0)+IF(LEFT(I52,1)="-",1,0)+IF(LEFT(J52,1)="-",1,0)+IF(LEFT(K52,1)="-",1,0)))</f>
        <v>0</v>
      </c>
      <c r="N52" s="140">
        <f t="shared" si="1"/>
        <v>1</v>
      </c>
      <c r="O52" s="141">
        <f t="shared" si="1"/>
      </c>
      <c r="P52" s="89"/>
    </row>
    <row r="53" spans="2:16" ht="15">
      <c r="B53" s="89"/>
      <c r="C53" s="133" t="s">
        <v>352</v>
      </c>
      <c r="D53" s="134" t="str">
        <f>IF(+D43&gt;"",D43&amp;" - "&amp;H44,"")</f>
        <v>Annika Lundström - Alexandra Lotto</v>
      </c>
      <c r="E53" s="135"/>
      <c r="F53" s="136"/>
      <c r="G53" s="150"/>
      <c r="H53" s="137"/>
      <c r="I53" s="137"/>
      <c r="J53" s="137"/>
      <c r="K53" s="151"/>
      <c r="L53" s="138">
        <f>IF(ISBLANK(G53),"",COUNTIF(G53:K53,"&gt;=0"))</f>
      </c>
      <c r="M53" s="139">
        <f>IF(ISBLANK(G53),"",(IF(LEFT(G53,1)="-",1,0)+IF(LEFT(H53,1)="-",1,0)+IF(LEFT(I53,1)="-",1,0)+IF(LEFT(J53,1)="-",1,0)+IF(LEFT(K53,1)="-",1,0)))</f>
      </c>
      <c r="N53" s="140">
        <f t="shared" si="1"/>
      </c>
      <c r="O53" s="141">
        <f t="shared" si="1"/>
      </c>
      <c r="P53" s="89"/>
    </row>
    <row r="54" spans="2:16" ht="15.75" thickBot="1">
      <c r="B54" s="89"/>
      <c r="C54" s="133" t="s">
        <v>353</v>
      </c>
      <c r="D54" s="134" t="str">
        <f>IF(+D44&gt;"",D44&amp;" - "&amp;H43,"")</f>
        <v>Pihla Eriksson - Ksenia Nerman</v>
      </c>
      <c r="E54" s="135"/>
      <c r="F54" s="136"/>
      <c r="G54" s="151"/>
      <c r="H54" s="137"/>
      <c r="I54" s="151"/>
      <c r="J54" s="137"/>
      <c r="K54" s="137"/>
      <c r="L54" s="138">
        <f>IF(ISBLANK(G54),"",COUNTIF(G54:K54,"&gt;=0"))</f>
      </c>
      <c r="M54" s="152">
        <f>IF(ISBLANK(G54),"",(IF(LEFT(G54,1)="-",1,0)+IF(LEFT(H54,1)="-",1,0)+IF(LEFT(I54,1)="-",1,0)+IF(LEFT(J54,1)="-",1,0)+IF(LEFT(K54,1)="-",1,0)))</f>
      </c>
      <c r="N54" s="140">
        <f t="shared" si="1"/>
      </c>
      <c r="O54" s="141">
        <f t="shared" si="1"/>
      </c>
      <c r="P54" s="89"/>
    </row>
    <row r="55" spans="2:16" ht="16.5" thickBot="1">
      <c r="B55" s="80"/>
      <c r="C55" s="83"/>
      <c r="D55" s="83"/>
      <c r="E55" s="83"/>
      <c r="F55" s="83"/>
      <c r="G55" s="83"/>
      <c r="H55" s="83"/>
      <c r="I55" s="83"/>
      <c r="J55" s="153" t="s">
        <v>305</v>
      </c>
      <c r="K55" s="154"/>
      <c r="L55" s="155">
        <f>IF(ISBLANK(E50),"",SUM(L50:L54))</f>
      </c>
      <c r="M55" s="156">
        <f>IF(ISBLANK(F50),"",SUM(M50:M54))</f>
      </c>
      <c r="N55" s="157">
        <f>IF(ISBLANK(G50),"",SUM(N50:N54))</f>
        <v>3</v>
      </c>
      <c r="O55" s="158">
        <f>IF(ISBLANK(G50),"",SUM(O50:O54))</f>
        <v>0</v>
      </c>
      <c r="P55" s="89"/>
    </row>
    <row r="56" spans="2:16" ht="15">
      <c r="B56" s="80"/>
      <c r="C56" s="82" t="s">
        <v>354</v>
      </c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101"/>
    </row>
    <row r="57" spans="2:16" ht="15">
      <c r="B57" s="80"/>
      <c r="C57" s="159" t="s">
        <v>355</v>
      </c>
      <c r="D57" s="159"/>
      <c r="E57" s="159" t="s">
        <v>356</v>
      </c>
      <c r="F57" s="160"/>
      <c r="G57" s="159"/>
      <c r="H57" s="159" t="s">
        <v>112</v>
      </c>
      <c r="I57" s="160"/>
      <c r="J57" s="159"/>
      <c r="K57" s="161" t="s">
        <v>357</v>
      </c>
      <c r="L57" s="81"/>
      <c r="M57" s="83"/>
      <c r="N57" s="83"/>
      <c r="O57" s="83"/>
      <c r="P57" s="101"/>
    </row>
    <row r="58" spans="2:16" ht="18.75" thickBot="1">
      <c r="B58" s="80"/>
      <c r="C58" s="83"/>
      <c r="D58" s="83"/>
      <c r="E58" s="83"/>
      <c r="F58" s="83"/>
      <c r="G58" s="83"/>
      <c r="H58" s="83"/>
      <c r="I58" s="83"/>
      <c r="J58" s="83"/>
      <c r="K58" s="162" t="str">
        <f>IF(N55=3,D42,IF(O55=3,H42,""))</f>
        <v>MBF 1</v>
      </c>
      <c r="L58" s="163"/>
      <c r="M58" s="163"/>
      <c r="N58" s="163"/>
      <c r="O58" s="164"/>
      <c r="P58" s="89"/>
    </row>
    <row r="59" spans="2:16" ht="18">
      <c r="B59" s="165"/>
      <c r="C59" s="166"/>
      <c r="D59" s="166"/>
      <c r="E59" s="166"/>
      <c r="F59" s="166"/>
      <c r="G59" s="166"/>
      <c r="H59" s="166"/>
      <c r="I59" s="166"/>
      <c r="J59" s="166"/>
      <c r="K59" s="167"/>
      <c r="L59" s="167"/>
      <c r="M59" s="167"/>
      <c r="N59" s="167"/>
      <c r="O59" s="167"/>
      <c r="P59" s="168"/>
    </row>
    <row r="61" spans="3:4" ht="12.75">
      <c r="C61" s="38" t="s">
        <v>396</v>
      </c>
      <c r="D61" s="38"/>
    </row>
    <row r="63" spans="2:16" ht="15.75">
      <c r="B63" s="75"/>
      <c r="C63" s="76"/>
      <c r="D63" s="77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9"/>
    </row>
    <row r="64" spans="2:16" ht="15.75">
      <c r="B64" s="80"/>
      <c r="C64" s="81"/>
      <c r="D64" s="82" t="s">
        <v>317</v>
      </c>
      <c r="E64" s="83"/>
      <c r="F64" s="83"/>
      <c r="G64" s="81"/>
      <c r="H64" s="84" t="s">
        <v>318</v>
      </c>
      <c r="I64" s="85"/>
      <c r="J64" s="86"/>
      <c r="K64" s="87"/>
      <c r="L64" s="87"/>
      <c r="M64" s="87"/>
      <c r="N64" s="87"/>
      <c r="O64" s="88"/>
      <c r="P64" s="89"/>
    </row>
    <row r="65" spans="2:16" ht="20.25">
      <c r="B65" s="80"/>
      <c r="C65" s="91"/>
      <c r="D65" s="92" t="s">
        <v>319</v>
      </c>
      <c r="E65" s="83"/>
      <c r="F65" s="83"/>
      <c r="G65" s="81"/>
      <c r="H65" s="84" t="s">
        <v>320</v>
      </c>
      <c r="I65" s="85"/>
      <c r="J65" s="86"/>
      <c r="K65" s="87"/>
      <c r="L65" s="87"/>
      <c r="M65" s="87"/>
      <c r="N65" s="87"/>
      <c r="O65" s="88"/>
      <c r="P65" s="89"/>
    </row>
    <row r="66" spans="2:16" ht="15">
      <c r="B66" s="80"/>
      <c r="C66" s="83"/>
      <c r="D66" s="83"/>
      <c r="E66" s="83"/>
      <c r="F66" s="83"/>
      <c r="G66" s="83"/>
      <c r="H66" s="84" t="s">
        <v>321</v>
      </c>
      <c r="I66" s="94"/>
      <c r="J66" s="86"/>
      <c r="K66" s="86"/>
      <c r="L66" s="86"/>
      <c r="M66" s="86"/>
      <c r="N66" s="86"/>
      <c r="O66" s="95"/>
      <c r="P66" s="89"/>
    </row>
    <row r="67" spans="2:16" ht="15.75">
      <c r="B67" s="80"/>
      <c r="C67" s="83"/>
      <c r="D67" s="83"/>
      <c r="E67" s="83"/>
      <c r="F67" s="83"/>
      <c r="G67" s="83"/>
      <c r="H67" s="84" t="s">
        <v>322</v>
      </c>
      <c r="I67" s="85"/>
      <c r="J67" s="96"/>
      <c r="K67" s="97"/>
      <c r="L67" s="97"/>
      <c r="M67" s="98" t="s">
        <v>323</v>
      </c>
      <c r="N67" s="99"/>
      <c r="O67" s="95"/>
      <c r="P67" s="89"/>
    </row>
    <row r="68" spans="2:16" ht="15">
      <c r="B68" s="80"/>
      <c r="C68" s="81"/>
      <c r="D68" s="100" t="s">
        <v>324</v>
      </c>
      <c r="E68" s="83"/>
      <c r="F68" s="83"/>
      <c r="G68" s="83"/>
      <c r="H68" s="100" t="s">
        <v>324</v>
      </c>
      <c r="I68" s="83"/>
      <c r="J68" s="83"/>
      <c r="K68" s="83"/>
      <c r="L68" s="83"/>
      <c r="M68" s="83"/>
      <c r="N68" s="83"/>
      <c r="O68" s="83"/>
      <c r="P68" s="101"/>
    </row>
    <row r="69" spans="2:16" ht="15.75">
      <c r="B69" s="89"/>
      <c r="C69" s="102" t="s">
        <v>325</v>
      </c>
      <c r="D69" s="103" t="s">
        <v>89</v>
      </c>
      <c r="E69" s="104"/>
      <c r="F69" s="105"/>
      <c r="G69" s="106" t="s">
        <v>326</v>
      </c>
      <c r="H69" s="103" t="s">
        <v>101</v>
      </c>
      <c r="I69" s="107"/>
      <c r="J69" s="107"/>
      <c r="K69" s="107"/>
      <c r="L69" s="107"/>
      <c r="M69" s="107"/>
      <c r="N69" s="107"/>
      <c r="O69" s="108"/>
      <c r="P69" s="89"/>
    </row>
    <row r="70" spans="2:16" ht="15">
      <c r="B70" s="89"/>
      <c r="C70" s="109" t="s">
        <v>327</v>
      </c>
      <c r="D70" s="110" t="s">
        <v>391</v>
      </c>
      <c r="E70" s="111" t="s">
        <v>329</v>
      </c>
      <c r="F70" s="112"/>
      <c r="G70" s="113" t="s">
        <v>330</v>
      </c>
      <c r="H70" s="110" t="s">
        <v>397</v>
      </c>
      <c r="I70" s="87" t="s">
        <v>332</v>
      </c>
      <c r="J70" s="87" t="s">
        <v>332</v>
      </c>
      <c r="K70" s="87" t="s">
        <v>332</v>
      </c>
      <c r="L70" s="87" t="s">
        <v>332</v>
      </c>
      <c r="M70" s="87" t="s">
        <v>332</v>
      </c>
      <c r="N70" s="87" t="s">
        <v>332</v>
      </c>
      <c r="O70" s="88" t="s">
        <v>332</v>
      </c>
      <c r="P70" s="89"/>
    </row>
    <row r="71" spans="2:16" ht="15">
      <c r="B71" s="89"/>
      <c r="C71" s="115" t="s">
        <v>333</v>
      </c>
      <c r="D71" s="110" t="s">
        <v>389</v>
      </c>
      <c r="E71" s="111" t="s">
        <v>335</v>
      </c>
      <c r="F71" s="112"/>
      <c r="G71" s="116" t="s">
        <v>336</v>
      </c>
      <c r="H71" s="110" t="s">
        <v>398</v>
      </c>
      <c r="I71" s="87" t="s">
        <v>338</v>
      </c>
      <c r="J71" s="87" t="s">
        <v>338</v>
      </c>
      <c r="K71" s="87" t="s">
        <v>338</v>
      </c>
      <c r="L71" s="87" t="s">
        <v>338</v>
      </c>
      <c r="M71" s="87" t="s">
        <v>338</v>
      </c>
      <c r="N71" s="87" t="s">
        <v>338</v>
      </c>
      <c r="O71" s="88" t="s">
        <v>338</v>
      </c>
      <c r="P71" s="89"/>
    </row>
    <row r="72" spans="2:16" ht="15">
      <c r="B72" s="80"/>
      <c r="C72" s="117" t="s">
        <v>339</v>
      </c>
      <c r="D72" s="118"/>
      <c r="E72" s="119"/>
      <c r="F72" s="120"/>
      <c r="G72" s="117" t="s">
        <v>339</v>
      </c>
      <c r="H72" s="121"/>
      <c r="I72" s="121"/>
      <c r="J72" s="121"/>
      <c r="K72" s="121"/>
      <c r="L72" s="121"/>
      <c r="M72" s="121"/>
      <c r="N72" s="121"/>
      <c r="O72" s="121"/>
      <c r="P72" s="101"/>
    </row>
    <row r="73" spans="2:16" ht="15">
      <c r="B73" s="89"/>
      <c r="C73" s="109"/>
      <c r="D73" s="110" t="s">
        <v>391</v>
      </c>
      <c r="E73" s="122" t="s">
        <v>329</v>
      </c>
      <c r="F73" s="112"/>
      <c r="G73" s="113"/>
      <c r="H73" s="110" t="s">
        <v>397</v>
      </c>
      <c r="I73" s="87" t="s">
        <v>332</v>
      </c>
      <c r="J73" s="87" t="s">
        <v>332</v>
      </c>
      <c r="K73" s="87" t="s">
        <v>332</v>
      </c>
      <c r="L73" s="87" t="s">
        <v>332</v>
      </c>
      <c r="M73" s="87" t="s">
        <v>332</v>
      </c>
      <c r="N73" s="87" t="s">
        <v>332</v>
      </c>
      <c r="O73" s="88" t="s">
        <v>332</v>
      </c>
      <c r="P73" s="89"/>
    </row>
    <row r="74" spans="2:16" ht="15">
      <c r="B74" s="89"/>
      <c r="C74" s="123"/>
      <c r="D74" s="110" t="s">
        <v>389</v>
      </c>
      <c r="E74" s="122" t="s">
        <v>335</v>
      </c>
      <c r="F74" s="112"/>
      <c r="G74" s="124"/>
      <c r="H74" s="110" t="s">
        <v>398</v>
      </c>
      <c r="I74" s="87" t="s">
        <v>338</v>
      </c>
      <c r="J74" s="87" t="s">
        <v>338</v>
      </c>
      <c r="K74" s="87" t="s">
        <v>338</v>
      </c>
      <c r="L74" s="87" t="s">
        <v>338</v>
      </c>
      <c r="M74" s="87" t="s">
        <v>338</v>
      </c>
      <c r="N74" s="87" t="s">
        <v>338</v>
      </c>
      <c r="O74" s="88" t="s">
        <v>338</v>
      </c>
      <c r="P74" s="89"/>
    </row>
    <row r="75" spans="2:16" ht="15.75">
      <c r="B75" s="80"/>
      <c r="C75" s="83"/>
      <c r="D75" s="83"/>
      <c r="E75" s="83"/>
      <c r="F75" s="83"/>
      <c r="G75" s="125" t="s">
        <v>340</v>
      </c>
      <c r="H75" s="100"/>
      <c r="I75" s="100"/>
      <c r="J75" s="100"/>
      <c r="K75" s="83"/>
      <c r="L75" s="83"/>
      <c r="M75" s="83"/>
      <c r="N75" s="126"/>
      <c r="O75" s="81"/>
      <c r="P75" s="101"/>
    </row>
    <row r="76" spans="2:16" ht="15">
      <c r="B76" s="80"/>
      <c r="C76" s="127" t="s">
        <v>341</v>
      </c>
      <c r="D76" s="83"/>
      <c r="E76" s="83"/>
      <c r="F76" s="83"/>
      <c r="G76" s="128" t="s">
        <v>342</v>
      </c>
      <c r="H76" s="128" t="s">
        <v>343</v>
      </c>
      <c r="I76" s="128" t="s">
        <v>344</v>
      </c>
      <c r="J76" s="128" t="s">
        <v>345</v>
      </c>
      <c r="K76" s="128" t="s">
        <v>346</v>
      </c>
      <c r="L76" s="129" t="s">
        <v>79</v>
      </c>
      <c r="M76" s="130"/>
      <c r="N76" s="131" t="s">
        <v>347</v>
      </c>
      <c r="O76" s="132" t="s">
        <v>348</v>
      </c>
      <c r="P76" s="89"/>
    </row>
    <row r="77" spans="2:16" ht="15">
      <c r="B77" s="89"/>
      <c r="C77" s="133" t="s">
        <v>349</v>
      </c>
      <c r="D77" s="134" t="str">
        <f>IF(D70&gt;"",D70&amp;" - "&amp;H70,"")</f>
        <v>Carina Englund - Gerli Viljak</v>
      </c>
      <c r="E77" s="135"/>
      <c r="F77" s="136"/>
      <c r="G77" s="137">
        <v>-9</v>
      </c>
      <c r="H77" s="137">
        <v>5</v>
      </c>
      <c r="I77" s="137">
        <v>2</v>
      </c>
      <c r="J77" s="137">
        <v>7</v>
      </c>
      <c r="K77" s="137"/>
      <c r="L77" s="138">
        <f>IF(ISBLANK(G77),"",COUNTIF(G77:K77,"&gt;=0"))</f>
        <v>3</v>
      </c>
      <c r="M77" s="139">
        <f>IF(ISBLANK(G77),"",(IF(LEFT(G77,1)="-",1,0)+IF(LEFT(H77,1)="-",1,0)+IF(LEFT(I77,1)="-",1,0)+IF(LEFT(J77,1)="-",1,0)+IF(LEFT(K77,1)="-",1,0)))</f>
        <v>1</v>
      </c>
      <c r="N77" s="140">
        <f aca="true" t="shared" si="2" ref="N77:O81">IF(L77=3,1,"")</f>
        <v>1</v>
      </c>
      <c r="O77" s="141">
        <f t="shared" si="2"/>
      </c>
      <c r="P77" s="89"/>
    </row>
    <row r="78" spans="2:16" ht="15">
      <c r="B78" s="89"/>
      <c r="C78" s="133" t="s">
        <v>350</v>
      </c>
      <c r="D78" s="134" t="str">
        <f>IF(D71&gt;"",D71&amp;" - "&amp;H71,"")</f>
        <v>Sofie Eriksson - Jasmiina Ruhtila</v>
      </c>
      <c r="E78" s="135"/>
      <c r="F78" s="136"/>
      <c r="G78" s="142">
        <v>1</v>
      </c>
      <c r="H78" s="137">
        <v>6</v>
      </c>
      <c r="I78" s="137">
        <v>6</v>
      </c>
      <c r="J78" s="137"/>
      <c r="K78" s="137"/>
      <c r="L78" s="138">
        <f>IF(ISBLANK(G78),"",COUNTIF(G78:K78,"&gt;=0"))</f>
        <v>3</v>
      </c>
      <c r="M78" s="139">
        <f>IF(ISBLANK(G78),"",(IF(LEFT(G78,1)="-",1,0)+IF(LEFT(H78,1)="-",1,0)+IF(LEFT(I78,1)="-",1,0)+IF(LEFT(J78,1)="-",1,0)+IF(LEFT(K78,1)="-",1,0)))</f>
        <v>0</v>
      </c>
      <c r="N78" s="140">
        <f t="shared" si="2"/>
        <v>1</v>
      </c>
      <c r="O78" s="141">
        <f t="shared" si="2"/>
      </c>
      <c r="P78" s="89"/>
    </row>
    <row r="79" spans="2:16" ht="15">
      <c r="B79" s="89"/>
      <c r="C79" s="143" t="s">
        <v>351</v>
      </c>
      <c r="D79" s="144" t="str">
        <f>IF(D73&gt;"",D73&amp;" / "&amp;D74,"")</f>
        <v>Carina Englund / Sofie Eriksson</v>
      </c>
      <c r="E79" s="145" t="str">
        <f>IF(H73&gt;"",H73&amp;" / "&amp;H74,"")</f>
        <v>Gerli Viljak / Jasmiina Ruhtila</v>
      </c>
      <c r="F79" s="146"/>
      <c r="G79" s="147">
        <v>3</v>
      </c>
      <c r="H79" s="148">
        <v>1</v>
      </c>
      <c r="I79" s="149">
        <v>1</v>
      </c>
      <c r="J79" s="149"/>
      <c r="K79" s="149"/>
      <c r="L79" s="138">
        <f>IF(ISBLANK(G79),"",COUNTIF(G79:K79,"&gt;=0"))</f>
        <v>3</v>
      </c>
      <c r="M79" s="139">
        <f>IF(ISBLANK(G79),"",(IF(LEFT(G79,1)="-",1,0)+IF(LEFT(H79,1)="-",1,0)+IF(LEFT(I79,1)="-",1,0)+IF(LEFT(J79,1)="-",1,0)+IF(LEFT(K79,1)="-",1,0)))</f>
        <v>0</v>
      </c>
      <c r="N79" s="140">
        <f t="shared" si="2"/>
        <v>1</v>
      </c>
      <c r="O79" s="141">
        <f t="shared" si="2"/>
      </c>
      <c r="P79" s="89"/>
    </row>
    <row r="80" spans="2:16" ht="15">
      <c r="B80" s="89"/>
      <c r="C80" s="133" t="s">
        <v>352</v>
      </c>
      <c r="D80" s="134" t="str">
        <f>IF(+D70&gt;"",D70&amp;" - "&amp;H71,"")</f>
        <v>Carina Englund - Jasmiina Ruhtila</v>
      </c>
      <c r="E80" s="135"/>
      <c r="F80" s="136"/>
      <c r="G80" s="150"/>
      <c r="H80" s="137"/>
      <c r="I80" s="137"/>
      <c r="J80" s="137"/>
      <c r="K80" s="151"/>
      <c r="L80" s="138">
        <f>IF(ISBLANK(G80),"",COUNTIF(G80:K80,"&gt;=0"))</f>
      </c>
      <c r="M80" s="139">
        <f>IF(ISBLANK(G80),"",(IF(LEFT(G80,1)="-",1,0)+IF(LEFT(H80,1)="-",1,0)+IF(LEFT(I80,1)="-",1,0)+IF(LEFT(J80,1)="-",1,0)+IF(LEFT(K80,1)="-",1,0)))</f>
      </c>
      <c r="N80" s="140">
        <f t="shared" si="2"/>
      </c>
      <c r="O80" s="141">
        <f t="shared" si="2"/>
      </c>
      <c r="P80" s="89"/>
    </row>
    <row r="81" spans="2:16" ht="15.75" thickBot="1">
      <c r="B81" s="89"/>
      <c r="C81" s="133" t="s">
        <v>353</v>
      </c>
      <c r="D81" s="134" t="str">
        <f>IF(+D71&gt;"",D71&amp;" - "&amp;H70,"")</f>
        <v>Sofie Eriksson - Gerli Viljak</v>
      </c>
      <c r="E81" s="135"/>
      <c r="F81" s="136"/>
      <c r="G81" s="151"/>
      <c r="H81" s="137"/>
      <c r="I81" s="151"/>
      <c r="J81" s="137"/>
      <c r="K81" s="137"/>
      <c r="L81" s="138">
        <f>IF(ISBLANK(G81),"",COUNTIF(G81:K81,"&gt;=0"))</f>
      </c>
      <c r="M81" s="152">
        <f>IF(ISBLANK(G81),"",(IF(LEFT(G81,1)="-",1,0)+IF(LEFT(H81,1)="-",1,0)+IF(LEFT(I81,1)="-",1,0)+IF(LEFT(J81,1)="-",1,0)+IF(LEFT(K81,1)="-",1,0)))</f>
      </c>
      <c r="N81" s="140">
        <f t="shared" si="2"/>
      </c>
      <c r="O81" s="141">
        <f t="shared" si="2"/>
      </c>
      <c r="P81" s="89"/>
    </row>
    <row r="82" spans="2:16" ht="16.5" thickBot="1">
      <c r="B82" s="80"/>
      <c r="C82" s="83"/>
      <c r="D82" s="83"/>
      <c r="E82" s="83"/>
      <c r="F82" s="83"/>
      <c r="G82" s="83"/>
      <c r="H82" s="83"/>
      <c r="I82" s="83"/>
      <c r="J82" s="153" t="s">
        <v>305</v>
      </c>
      <c r="K82" s="154"/>
      <c r="L82" s="155">
        <f>IF(ISBLANK(E77),"",SUM(L77:L81))</f>
      </c>
      <c r="M82" s="156">
        <f>IF(ISBLANK(F77),"",SUM(M77:M81))</f>
      </c>
      <c r="N82" s="157">
        <f>IF(ISBLANK(G77),"",SUM(N77:N81))</f>
        <v>3</v>
      </c>
      <c r="O82" s="158">
        <f>IF(ISBLANK(G77),"",SUM(O77:O81))</f>
        <v>0</v>
      </c>
      <c r="P82" s="89"/>
    </row>
    <row r="83" spans="2:16" ht="15">
      <c r="B83" s="80"/>
      <c r="C83" s="82" t="s">
        <v>354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101"/>
    </row>
    <row r="84" spans="2:16" ht="15">
      <c r="B84" s="80"/>
      <c r="C84" s="159" t="s">
        <v>355</v>
      </c>
      <c r="D84" s="159"/>
      <c r="E84" s="159" t="s">
        <v>356</v>
      </c>
      <c r="F84" s="160"/>
      <c r="G84" s="159"/>
      <c r="H84" s="159" t="s">
        <v>112</v>
      </c>
      <c r="I84" s="160"/>
      <c r="J84" s="159"/>
      <c r="K84" s="161" t="s">
        <v>357</v>
      </c>
      <c r="L84" s="81"/>
      <c r="M84" s="83"/>
      <c r="N84" s="83"/>
      <c r="O84" s="83"/>
      <c r="P84" s="101"/>
    </row>
    <row r="85" spans="2:16" ht="18.75" thickBot="1">
      <c r="B85" s="80"/>
      <c r="C85" s="83"/>
      <c r="D85" s="83"/>
      <c r="E85" s="83"/>
      <c r="F85" s="83"/>
      <c r="G85" s="83"/>
      <c r="H85" s="83"/>
      <c r="I85" s="83"/>
      <c r="J85" s="83"/>
      <c r="K85" s="162" t="str">
        <f>IF(N82=3,D69,IF(O82=3,H69,""))</f>
        <v>ParPi</v>
      </c>
      <c r="L85" s="163"/>
      <c r="M85" s="163"/>
      <c r="N85" s="163"/>
      <c r="O85" s="164"/>
      <c r="P85" s="89"/>
    </row>
    <row r="86" spans="2:16" ht="18">
      <c r="B86" s="165"/>
      <c r="C86" s="166"/>
      <c r="D86" s="166"/>
      <c r="E86" s="166"/>
      <c r="F86" s="166"/>
      <c r="G86" s="166"/>
      <c r="H86" s="166"/>
      <c r="I86" s="166"/>
      <c r="J86" s="166"/>
      <c r="K86" s="167"/>
      <c r="L86" s="167"/>
      <c r="M86" s="167"/>
      <c r="N86" s="167"/>
      <c r="O86" s="167"/>
      <c r="P86" s="168"/>
    </row>
    <row r="88" ht="12.75">
      <c r="C88" t="s">
        <v>399</v>
      </c>
    </row>
    <row r="90" spans="2:16" ht="15.75">
      <c r="B90" s="75"/>
      <c r="C90" s="76"/>
      <c r="D90" s="77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9"/>
    </row>
    <row r="91" spans="2:16" ht="15.75">
      <c r="B91" s="80"/>
      <c r="C91" s="81"/>
      <c r="D91" s="82" t="s">
        <v>317</v>
      </c>
      <c r="E91" s="83"/>
      <c r="F91" s="83"/>
      <c r="G91" s="81"/>
      <c r="H91" s="84" t="s">
        <v>318</v>
      </c>
      <c r="I91" s="85"/>
      <c r="J91" s="86"/>
      <c r="K91" s="87"/>
      <c r="L91" s="87"/>
      <c r="M91" s="87"/>
      <c r="N91" s="87"/>
      <c r="O91" s="88"/>
      <c r="P91" s="89"/>
    </row>
    <row r="92" spans="2:16" ht="20.25">
      <c r="B92" s="80"/>
      <c r="C92" s="91"/>
      <c r="D92" s="92" t="s">
        <v>319</v>
      </c>
      <c r="E92" s="83"/>
      <c r="F92" s="83"/>
      <c r="G92" s="81"/>
      <c r="H92" s="84" t="s">
        <v>320</v>
      </c>
      <c r="I92" s="85"/>
      <c r="J92" s="86"/>
      <c r="K92" s="87"/>
      <c r="L92" s="87"/>
      <c r="M92" s="87"/>
      <c r="N92" s="87"/>
      <c r="O92" s="88"/>
      <c r="P92" s="89"/>
    </row>
    <row r="93" spans="2:16" ht="15">
      <c r="B93" s="80"/>
      <c r="C93" s="83"/>
      <c r="D93" s="83"/>
      <c r="E93" s="83"/>
      <c r="F93" s="83"/>
      <c r="G93" s="83"/>
      <c r="H93" s="84" t="s">
        <v>321</v>
      </c>
      <c r="I93" s="94"/>
      <c r="J93" s="86"/>
      <c r="K93" s="86"/>
      <c r="L93" s="86"/>
      <c r="M93" s="86"/>
      <c r="N93" s="86"/>
      <c r="O93" s="95"/>
      <c r="P93" s="89"/>
    </row>
    <row r="94" spans="2:16" ht="15.75">
      <c r="B94" s="80"/>
      <c r="C94" s="83"/>
      <c r="D94" s="83"/>
      <c r="E94" s="83"/>
      <c r="F94" s="83"/>
      <c r="G94" s="83"/>
      <c r="H94" s="84" t="s">
        <v>322</v>
      </c>
      <c r="I94" s="85"/>
      <c r="J94" s="96"/>
      <c r="K94" s="97"/>
      <c r="L94" s="97"/>
      <c r="M94" s="98" t="s">
        <v>323</v>
      </c>
      <c r="N94" s="99"/>
      <c r="O94" s="95"/>
      <c r="P94" s="89"/>
    </row>
    <row r="95" spans="2:16" ht="15">
      <c r="B95" s="80"/>
      <c r="C95" s="81"/>
      <c r="D95" s="100" t="s">
        <v>324</v>
      </c>
      <c r="E95" s="83"/>
      <c r="F95" s="83"/>
      <c r="G95" s="83"/>
      <c r="H95" s="100" t="s">
        <v>324</v>
      </c>
      <c r="I95" s="83"/>
      <c r="J95" s="83"/>
      <c r="K95" s="83"/>
      <c r="L95" s="83"/>
      <c r="M95" s="83"/>
      <c r="N95" s="83"/>
      <c r="O95" s="83"/>
      <c r="P95" s="101"/>
    </row>
    <row r="96" spans="2:16" ht="15.75">
      <c r="B96" s="89"/>
      <c r="C96" s="102" t="s">
        <v>325</v>
      </c>
      <c r="D96" s="103" t="s">
        <v>292</v>
      </c>
      <c r="E96" s="104"/>
      <c r="F96" s="105"/>
      <c r="G96" s="106" t="s">
        <v>326</v>
      </c>
      <c r="H96" s="103" t="s">
        <v>315</v>
      </c>
      <c r="I96" s="107"/>
      <c r="J96" s="107"/>
      <c r="K96" s="107"/>
      <c r="L96" s="107"/>
      <c r="M96" s="107"/>
      <c r="N96" s="107"/>
      <c r="O96" s="108"/>
      <c r="P96" s="89"/>
    </row>
    <row r="97" spans="2:16" ht="15">
      <c r="B97" s="89"/>
      <c r="C97" s="109" t="s">
        <v>327</v>
      </c>
      <c r="D97" s="110" t="s">
        <v>293</v>
      </c>
      <c r="E97" s="111" t="s">
        <v>329</v>
      </c>
      <c r="F97" s="112"/>
      <c r="G97" s="113" t="s">
        <v>330</v>
      </c>
      <c r="H97" s="110" t="s">
        <v>400</v>
      </c>
      <c r="I97" s="87" t="s">
        <v>332</v>
      </c>
      <c r="J97" s="87" t="s">
        <v>332</v>
      </c>
      <c r="K97" s="87" t="s">
        <v>332</v>
      </c>
      <c r="L97" s="87" t="s">
        <v>332</v>
      </c>
      <c r="M97" s="87" t="s">
        <v>332</v>
      </c>
      <c r="N97" s="87" t="s">
        <v>332</v>
      </c>
      <c r="O97" s="88" t="s">
        <v>332</v>
      </c>
      <c r="P97" s="89"/>
    </row>
    <row r="98" spans="2:16" ht="15">
      <c r="B98" s="89"/>
      <c r="C98" s="115" t="s">
        <v>333</v>
      </c>
      <c r="D98" s="110" t="s">
        <v>297</v>
      </c>
      <c r="E98" s="111" t="s">
        <v>335</v>
      </c>
      <c r="F98" s="112"/>
      <c r="G98" s="116" t="s">
        <v>336</v>
      </c>
      <c r="H98" s="110" t="s">
        <v>401</v>
      </c>
      <c r="I98" s="87" t="s">
        <v>338</v>
      </c>
      <c r="J98" s="87" t="s">
        <v>338</v>
      </c>
      <c r="K98" s="87" t="s">
        <v>338</v>
      </c>
      <c r="L98" s="87" t="s">
        <v>338</v>
      </c>
      <c r="M98" s="87" t="s">
        <v>338</v>
      </c>
      <c r="N98" s="87" t="s">
        <v>338</v>
      </c>
      <c r="O98" s="88" t="s">
        <v>338</v>
      </c>
      <c r="P98" s="89"/>
    </row>
    <row r="99" spans="2:16" ht="15">
      <c r="B99" s="80"/>
      <c r="C99" s="117" t="s">
        <v>339</v>
      </c>
      <c r="D99" s="118"/>
      <c r="E99" s="119"/>
      <c r="F99" s="120"/>
      <c r="G99" s="117" t="s">
        <v>339</v>
      </c>
      <c r="H99" s="121"/>
      <c r="I99" s="121"/>
      <c r="J99" s="121"/>
      <c r="K99" s="121"/>
      <c r="L99" s="121"/>
      <c r="M99" s="121"/>
      <c r="N99" s="121"/>
      <c r="O99" s="121"/>
      <c r="P99" s="101"/>
    </row>
    <row r="100" spans="2:16" ht="15">
      <c r="B100" s="89"/>
      <c r="C100" s="109"/>
      <c r="D100" s="110" t="s">
        <v>293</v>
      </c>
      <c r="E100" s="122" t="s">
        <v>329</v>
      </c>
      <c r="F100" s="112"/>
      <c r="G100" s="113"/>
      <c r="H100" s="110" t="s">
        <v>400</v>
      </c>
      <c r="I100" s="87" t="s">
        <v>332</v>
      </c>
      <c r="J100" s="87" t="s">
        <v>332</v>
      </c>
      <c r="K100" s="87" t="s">
        <v>332</v>
      </c>
      <c r="L100" s="87" t="s">
        <v>332</v>
      </c>
      <c r="M100" s="87" t="s">
        <v>332</v>
      </c>
      <c r="N100" s="87" t="s">
        <v>332</v>
      </c>
      <c r="O100" s="88" t="s">
        <v>332</v>
      </c>
      <c r="P100" s="89"/>
    </row>
    <row r="101" spans="2:16" ht="15">
      <c r="B101" s="89"/>
      <c r="C101" s="123"/>
      <c r="D101" s="110" t="s">
        <v>297</v>
      </c>
      <c r="E101" s="122" t="s">
        <v>335</v>
      </c>
      <c r="F101" s="112"/>
      <c r="G101" s="124"/>
      <c r="H101" s="110" t="s">
        <v>401</v>
      </c>
      <c r="I101" s="87" t="s">
        <v>338</v>
      </c>
      <c r="J101" s="87" t="s">
        <v>338</v>
      </c>
      <c r="K101" s="87" t="s">
        <v>338</v>
      </c>
      <c r="L101" s="87" t="s">
        <v>338</v>
      </c>
      <c r="M101" s="87" t="s">
        <v>338</v>
      </c>
      <c r="N101" s="87" t="s">
        <v>338</v>
      </c>
      <c r="O101" s="88" t="s">
        <v>338</v>
      </c>
      <c r="P101" s="89"/>
    </row>
    <row r="102" spans="2:16" ht="15.75">
      <c r="B102" s="80"/>
      <c r="C102" s="83"/>
      <c r="D102" s="83"/>
      <c r="E102" s="83"/>
      <c r="F102" s="83"/>
      <c r="G102" s="125" t="s">
        <v>340</v>
      </c>
      <c r="H102" s="100"/>
      <c r="I102" s="100"/>
      <c r="J102" s="100"/>
      <c r="K102" s="83"/>
      <c r="L102" s="83"/>
      <c r="M102" s="83"/>
      <c r="N102" s="126"/>
      <c r="O102" s="81"/>
      <c r="P102" s="101"/>
    </row>
    <row r="103" spans="2:16" ht="15">
      <c r="B103" s="80"/>
      <c r="C103" s="127" t="s">
        <v>341</v>
      </c>
      <c r="D103" s="83"/>
      <c r="E103" s="83"/>
      <c r="F103" s="83"/>
      <c r="G103" s="128" t="s">
        <v>342</v>
      </c>
      <c r="H103" s="128" t="s">
        <v>343</v>
      </c>
      <c r="I103" s="128" t="s">
        <v>344</v>
      </c>
      <c r="J103" s="128" t="s">
        <v>345</v>
      </c>
      <c r="K103" s="128" t="s">
        <v>346</v>
      </c>
      <c r="L103" s="129" t="s">
        <v>79</v>
      </c>
      <c r="M103" s="130"/>
      <c r="N103" s="131" t="s">
        <v>347</v>
      </c>
      <c r="O103" s="132" t="s">
        <v>348</v>
      </c>
      <c r="P103" s="89"/>
    </row>
    <row r="104" spans="2:16" ht="15">
      <c r="B104" s="89"/>
      <c r="C104" s="133" t="s">
        <v>349</v>
      </c>
      <c r="D104" s="134" t="str">
        <f>IF(D97&gt;"",D97&amp;" - "&amp;H97,"")</f>
        <v>Krista Hirvi - Kaarina Saarialho</v>
      </c>
      <c r="E104" s="135"/>
      <c r="F104" s="136"/>
      <c r="G104" s="137">
        <v>-1</v>
      </c>
      <c r="H104" s="137">
        <v>-7</v>
      </c>
      <c r="I104" s="137">
        <v>-4</v>
      </c>
      <c r="J104" s="137"/>
      <c r="K104" s="137"/>
      <c r="L104" s="138">
        <f>IF(ISBLANK(G104),"",COUNTIF(G104:K104,"&gt;=0"))</f>
        <v>0</v>
      </c>
      <c r="M104" s="139">
        <f>IF(ISBLANK(G104),"",(IF(LEFT(G104,1)="-",1,0)+IF(LEFT(H104,1)="-",1,0)+IF(LEFT(I104,1)="-",1,0)+IF(LEFT(J104,1)="-",1,0)+IF(LEFT(K104,1)="-",1,0)))</f>
        <v>3</v>
      </c>
      <c r="N104" s="140">
        <f aca="true" t="shared" si="3" ref="N104:O108">IF(L104=3,1,"")</f>
      </c>
      <c r="O104" s="141">
        <f t="shared" si="3"/>
        <v>1</v>
      </c>
      <c r="P104" s="89"/>
    </row>
    <row r="105" spans="2:16" ht="15">
      <c r="B105" s="89"/>
      <c r="C105" s="133" t="s">
        <v>350</v>
      </c>
      <c r="D105" s="134" t="str">
        <f>IF(D98&gt;"",D98&amp;" - "&amp;H98,"")</f>
        <v>Elina Blinova - Marianna Sarialho</v>
      </c>
      <c r="E105" s="135"/>
      <c r="F105" s="136"/>
      <c r="G105" s="142">
        <v>9</v>
      </c>
      <c r="H105" s="137">
        <v>-5</v>
      </c>
      <c r="I105" s="137">
        <v>-1</v>
      </c>
      <c r="J105" s="137">
        <v>-5</v>
      </c>
      <c r="K105" s="137"/>
      <c r="L105" s="138">
        <f>IF(ISBLANK(G105),"",COUNTIF(G105:K105,"&gt;=0"))</f>
        <v>1</v>
      </c>
      <c r="M105" s="139">
        <f>IF(ISBLANK(G105),"",(IF(LEFT(G105,1)="-",1,0)+IF(LEFT(H105,1)="-",1,0)+IF(LEFT(I105,1)="-",1,0)+IF(LEFT(J105,1)="-",1,0)+IF(LEFT(K105,1)="-",1,0)))</f>
        <v>3</v>
      </c>
      <c r="N105" s="140">
        <f t="shared" si="3"/>
      </c>
      <c r="O105" s="141">
        <f t="shared" si="3"/>
        <v>1</v>
      </c>
      <c r="P105" s="89"/>
    </row>
    <row r="106" spans="2:16" ht="15">
      <c r="B106" s="89"/>
      <c r="C106" s="143" t="s">
        <v>351</v>
      </c>
      <c r="D106" s="144" t="str">
        <f>IF(D100&gt;"",D100&amp;" / "&amp;D101,"")</f>
        <v>Krista Hirvi / Elina Blinova</v>
      </c>
      <c r="E106" s="145" t="str">
        <f>IF(H100&gt;"",H100&amp;" / "&amp;H101,"")</f>
        <v>Kaarina Saarialho / Marianna Sarialho</v>
      </c>
      <c r="F106" s="146"/>
      <c r="G106" s="147">
        <v>-5</v>
      </c>
      <c r="H106" s="148">
        <v>-3</v>
      </c>
      <c r="I106" s="149">
        <v>-10</v>
      </c>
      <c r="J106" s="149"/>
      <c r="K106" s="149"/>
      <c r="L106" s="138">
        <f>IF(ISBLANK(G106),"",COUNTIF(G106:K106,"&gt;=0"))</f>
        <v>0</v>
      </c>
      <c r="M106" s="139">
        <f>IF(ISBLANK(G106),"",(IF(LEFT(G106,1)="-",1,0)+IF(LEFT(H106,1)="-",1,0)+IF(LEFT(I106,1)="-",1,0)+IF(LEFT(J106,1)="-",1,0)+IF(LEFT(K106,1)="-",1,0)))</f>
        <v>3</v>
      </c>
      <c r="N106" s="140">
        <f t="shared" si="3"/>
      </c>
      <c r="O106" s="141">
        <f t="shared" si="3"/>
        <v>1</v>
      </c>
      <c r="P106" s="89"/>
    </row>
    <row r="107" spans="2:16" ht="15">
      <c r="B107" s="89"/>
      <c r="C107" s="133" t="s">
        <v>352</v>
      </c>
      <c r="D107" s="134" t="str">
        <f>IF(+D97&gt;"",D97&amp;" - "&amp;H98,"")</f>
        <v>Krista Hirvi - Marianna Sarialho</v>
      </c>
      <c r="E107" s="135"/>
      <c r="F107" s="136"/>
      <c r="G107" s="150"/>
      <c r="H107" s="137"/>
      <c r="I107" s="137"/>
      <c r="J107" s="137"/>
      <c r="K107" s="151"/>
      <c r="L107" s="138">
        <f>IF(ISBLANK(G107),"",COUNTIF(G107:K107,"&gt;=0"))</f>
      </c>
      <c r="M107" s="139">
        <f>IF(ISBLANK(G107),"",(IF(LEFT(G107,1)="-",1,0)+IF(LEFT(H107,1)="-",1,0)+IF(LEFT(I107,1)="-",1,0)+IF(LEFT(J107,1)="-",1,0)+IF(LEFT(K107,1)="-",1,0)))</f>
      </c>
      <c r="N107" s="140">
        <f t="shared" si="3"/>
      </c>
      <c r="O107" s="141">
        <f t="shared" si="3"/>
      </c>
      <c r="P107" s="89"/>
    </row>
    <row r="108" spans="2:16" ht="15.75" thickBot="1">
      <c r="B108" s="89"/>
      <c r="C108" s="133" t="s">
        <v>353</v>
      </c>
      <c r="D108" s="134" t="str">
        <f>IF(+D98&gt;"",D98&amp;" - "&amp;H97,"")</f>
        <v>Elina Blinova - Kaarina Saarialho</v>
      </c>
      <c r="E108" s="135"/>
      <c r="F108" s="136"/>
      <c r="G108" s="151"/>
      <c r="H108" s="137"/>
      <c r="I108" s="151"/>
      <c r="J108" s="137"/>
      <c r="K108" s="137"/>
      <c r="L108" s="138">
        <f>IF(ISBLANK(G108),"",COUNTIF(G108:K108,"&gt;=0"))</f>
      </c>
      <c r="M108" s="152">
        <f>IF(ISBLANK(G108),"",(IF(LEFT(G108,1)="-",1,0)+IF(LEFT(H108,1)="-",1,0)+IF(LEFT(I108,1)="-",1,0)+IF(LEFT(J108,1)="-",1,0)+IF(LEFT(K108,1)="-",1,0)))</f>
      </c>
      <c r="N108" s="140">
        <f t="shared" si="3"/>
      </c>
      <c r="O108" s="141">
        <f t="shared" si="3"/>
      </c>
      <c r="P108" s="89"/>
    </row>
    <row r="109" spans="2:16" ht="16.5" thickBot="1">
      <c r="B109" s="80"/>
      <c r="C109" s="83"/>
      <c r="D109" s="83"/>
      <c r="E109" s="83"/>
      <c r="F109" s="83"/>
      <c r="G109" s="83"/>
      <c r="H109" s="83"/>
      <c r="I109" s="83"/>
      <c r="J109" s="153" t="s">
        <v>305</v>
      </c>
      <c r="K109" s="154"/>
      <c r="L109" s="155">
        <f>IF(ISBLANK(E104),"",SUM(L104:L108))</f>
      </c>
      <c r="M109" s="156">
        <f>IF(ISBLANK(F104),"",SUM(M104:M108))</f>
      </c>
      <c r="N109" s="157">
        <f>IF(ISBLANK(G104),"",SUM(N104:N108))</f>
        <v>0</v>
      </c>
      <c r="O109" s="158">
        <f>IF(ISBLANK(G104),"",SUM(O104:O108))</f>
        <v>3</v>
      </c>
      <c r="P109" s="89"/>
    </row>
    <row r="110" spans="2:16" ht="15">
      <c r="B110" s="80"/>
      <c r="C110" s="82" t="s">
        <v>354</v>
      </c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101"/>
    </row>
    <row r="111" spans="2:16" ht="15">
      <c r="B111" s="80"/>
      <c r="C111" s="159" t="s">
        <v>355</v>
      </c>
      <c r="D111" s="159"/>
      <c r="E111" s="159" t="s">
        <v>356</v>
      </c>
      <c r="F111" s="160"/>
      <c r="G111" s="159"/>
      <c r="H111" s="159" t="s">
        <v>112</v>
      </c>
      <c r="I111" s="160"/>
      <c r="J111" s="159"/>
      <c r="K111" s="161" t="s">
        <v>357</v>
      </c>
      <c r="L111" s="81"/>
      <c r="M111" s="83"/>
      <c r="N111" s="83"/>
      <c r="O111" s="83"/>
      <c r="P111" s="101"/>
    </row>
    <row r="112" spans="2:16" ht="18.75" thickBot="1">
      <c r="B112" s="80"/>
      <c r="C112" s="83"/>
      <c r="D112" s="83"/>
      <c r="E112" s="83"/>
      <c r="F112" s="83"/>
      <c r="G112" s="83"/>
      <c r="H112" s="83"/>
      <c r="I112" s="83"/>
      <c r="J112" s="83"/>
      <c r="K112" s="162" t="str">
        <f>IF(N109=3,D96,IF(O109=3,H96,""))</f>
        <v>MBF 2</v>
      </c>
      <c r="L112" s="163"/>
      <c r="M112" s="163"/>
      <c r="N112" s="163"/>
      <c r="O112" s="164"/>
      <c r="P112" s="89"/>
    </row>
    <row r="113" spans="2:16" ht="18">
      <c r="B113" s="165"/>
      <c r="C113" s="166"/>
      <c r="D113" s="166"/>
      <c r="E113" s="166"/>
      <c r="F113" s="166"/>
      <c r="G113" s="166"/>
      <c r="H113" s="166"/>
      <c r="I113" s="166"/>
      <c r="J113" s="166"/>
      <c r="K113" s="167"/>
      <c r="L113" s="167"/>
      <c r="M113" s="167"/>
      <c r="N113" s="167"/>
      <c r="O113" s="167"/>
      <c r="P113" s="168"/>
    </row>
    <row r="115" ht="12.75">
      <c r="C115" t="s">
        <v>368</v>
      </c>
    </row>
    <row r="118" spans="2:16" ht="15.75">
      <c r="B118" s="75"/>
      <c r="C118" s="76"/>
      <c r="D118" s="77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9"/>
    </row>
    <row r="119" spans="2:16" ht="15.75">
      <c r="B119" s="80"/>
      <c r="C119" s="81"/>
      <c r="D119" s="82" t="s">
        <v>317</v>
      </c>
      <c r="E119" s="83"/>
      <c r="F119" s="83"/>
      <c r="G119" s="81"/>
      <c r="H119" s="84" t="s">
        <v>318</v>
      </c>
      <c r="I119" s="85"/>
      <c r="J119" s="86"/>
      <c r="K119" s="87"/>
      <c r="L119" s="87"/>
      <c r="M119" s="87"/>
      <c r="N119" s="87"/>
      <c r="O119" s="88"/>
      <c r="P119" s="89"/>
    </row>
    <row r="120" spans="2:16" ht="20.25">
      <c r="B120" s="80"/>
      <c r="C120" s="91"/>
      <c r="D120" s="92" t="s">
        <v>319</v>
      </c>
      <c r="E120" s="83"/>
      <c r="F120" s="83"/>
      <c r="G120" s="81"/>
      <c r="H120" s="84" t="s">
        <v>320</v>
      </c>
      <c r="I120" s="85"/>
      <c r="J120" s="86"/>
      <c r="K120" s="87"/>
      <c r="L120" s="87"/>
      <c r="M120" s="87"/>
      <c r="N120" s="87"/>
      <c r="O120" s="88"/>
      <c r="P120" s="89"/>
    </row>
    <row r="121" spans="2:16" ht="15">
      <c r="B121" s="80"/>
      <c r="C121" s="83"/>
      <c r="D121" s="83"/>
      <c r="E121" s="83"/>
      <c r="F121" s="83"/>
      <c r="G121" s="83"/>
      <c r="H121" s="84" t="s">
        <v>321</v>
      </c>
      <c r="I121" s="94"/>
      <c r="J121" s="86"/>
      <c r="K121" s="86"/>
      <c r="L121" s="86"/>
      <c r="M121" s="86"/>
      <c r="N121" s="86"/>
      <c r="O121" s="95"/>
      <c r="P121" s="89"/>
    </row>
    <row r="122" spans="2:16" ht="15.75">
      <c r="B122" s="80"/>
      <c r="C122" s="83"/>
      <c r="D122" s="83"/>
      <c r="E122" s="83"/>
      <c r="F122" s="83"/>
      <c r="G122" s="83"/>
      <c r="H122" s="84" t="s">
        <v>322</v>
      </c>
      <c r="I122" s="85"/>
      <c r="J122" s="96"/>
      <c r="K122" s="97"/>
      <c r="L122" s="97"/>
      <c r="M122" s="98" t="s">
        <v>323</v>
      </c>
      <c r="N122" s="99"/>
      <c r="O122" s="95"/>
      <c r="P122" s="89"/>
    </row>
    <row r="123" spans="2:16" ht="15">
      <c r="B123" s="80"/>
      <c r="C123" s="81"/>
      <c r="D123" s="100" t="s">
        <v>324</v>
      </c>
      <c r="E123" s="83"/>
      <c r="F123" s="83"/>
      <c r="G123" s="83"/>
      <c r="H123" s="100" t="s">
        <v>324</v>
      </c>
      <c r="I123" s="83"/>
      <c r="J123" s="83"/>
      <c r="K123" s="83"/>
      <c r="L123" s="83"/>
      <c r="M123" s="83"/>
      <c r="N123" s="83"/>
      <c r="O123" s="83"/>
      <c r="P123" s="101"/>
    </row>
    <row r="124" spans="2:16" ht="15.75">
      <c r="B124" s="89"/>
      <c r="C124" s="102" t="s">
        <v>325</v>
      </c>
      <c r="D124" s="103" t="s">
        <v>52</v>
      </c>
      <c r="E124" s="104"/>
      <c r="F124" s="105"/>
      <c r="G124" s="106" t="s">
        <v>326</v>
      </c>
      <c r="H124" s="103" t="s">
        <v>114</v>
      </c>
      <c r="I124" s="107"/>
      <c r="J124" s="107"/>
      <c r="K124" s="107"/>
      <c r="L124" s="107"/>
      <c r="M124" s="107"/>
      <c r="N124" s="107"/>
      <c r="O124" s="108"/>
      <c r="P124" s="89"/>
    </row>
    <row r="125" spans="2:16" ht="15">
      <c r="B125" s="89"/>
      <c r="C125" s="109" t="s">
        <v>327</v>
      </c>
      <c r="D125" s="110" t="s">
        <v>388</v>
      </c>
      <c r="E125" s="111" t="s">
        <v>329</v>
      </c>
      <c r="F125" s="112"/>
      <c r="G125" s="113" t="s">
        <v>330</v>
      </c>
      <c r="H125" s="110" t="s">
        <v>297</v>
      </c>
      <c r="I125" s="87" t="s">
        <v>332</v>
      </c>
      <c r="J125" s="87" t="s">
        <v>332</v>
      </c>
      <c r="K125" s="87" t="s">
        <v>332</v>
      </c>
      <c r="L125" s="87" t="s">
        <v>332</v>
      </c>
      <c r="M125" s="87" t="s">
        <v>332</v>
      </c>
      <c r="N125" s="87" t="s">
        <v>332</v>
      </c>
      <c r="O125" s="88" t="s">
        <v>332</v>
      </c>
      <c r="P125" s="89"/>
    </row>
    <row r="126" spans="2:16" ht="15">
      <c r="B126" s="89"/>
      <c r="C126" s="115" t="s">
        <v>333</v>
      </c>
      <c r="D126" s="110" t="s">
        <v>390</v>
      </c>
      <c r="E126" s="111" t="s">
        <v>335</v>
      </c>
      <c r="F126" s="112"/>
      <c r="G126" s="116" t="s">
        <v>336</v>
      </c>
      <c r="H126" s="110" t="s">
        <v>293</v>
      </c>
      <c r="I126" s="87" t="s">
        <v>338</v>
      </c>
      <c r="J126" s="87" t="s">
        <v>338</v>
      </c>
      <c r="K126" s="87" t="s">
        <v>338</v>
      </c>
      <c r="L126" s="87" t="s">
        <v>338</v>
      </c>
      <c r="M126" s="87" t="s">
        <v>338</v>
      </c>
      <c r="N126" s="87" t="s">
        <v>338</v>
      </c>
      <c r="O126" s="88" t="s">
        <v>338</v>
      </c>
      <c r="P126" s="89"/>
    </row>
    <row r="127" spans="2:16" ht="15">
      <c r="B127" s="80"/>
      <c r="C127" s="117" t="s">
        <v>339</v>
      </c>
      <c r="D127" s="118"/>
      <c r="E127" s="119"/>
      <c r="F127" s="120"/>
      <c r="G127" s="117" t="s">
        <v>339</v>
      </c>
      <c r="H127" s="121"/>
      <c r="I127" s="121"/>
      <c r="J127" s="121"/>
      <c r="K127" s="121"/>
      <c r="L127" s="121"/>
      <c r="M127" s="121"/>
      <c r="N127" s="121"/>
      <c r="O127" s="121"/>
      <c r="P127" s="101"/>
    </row>
    <row r="128" spans="2:16" ht="15">
      <c r="B128" s="89"/>
      <c r="C128" s="109"/>
      <c r="D128" s="110" t="s">
        <v>388</v>
      </c>
      <c r="E128" s="122" t="s">
        <v>329</v>
      </c>
      <c r="F128" s="112"/>
      <c r="G128" s="113"/>
      <c r="H128" s="110" t="s">
        <v>297</v>
      </c>
      <c r="I128" s="87" t="s">
        <v>332</v>
      </c>
      <c r="J128" s="87" t="s">
        <v>332</v>
      </c>
      <c r="K128" s="87" t="s">
        <v>332</v>
      </c>
      <c r="L128" s="87" t="s">
        <v>332</v>
      </c>
      <c r="M128" s="87" t="s">
        <v>332</v>
      </c>
      <c r="N128" s="87" t="s">
        <v>332</v>
      </c>
      <c r="O128" s="88" t="s">
        <v>332</v>
      </c>
      <c r="P128" s="89"/>
    </row>
    <row r="129" spans="2:16" ht="15">
      <c r="B129" s="89"/>
      <c r="C129" s="123"/>
      <c r="D129" s="110" t="s">
        <v>390</v>
      </c>
      <c r="E129" s="122" t="s">
        <v>335</v>
      </c>
      <c r="F129" s="112"/>
      <c r="G129" s="124"/>
      <c r="H129" s="110" t="s">
        <v>293</v>
      </c>
      <c r="I129" s="87" t="s">
        <v>338</v>
      </c>
      <c r="J129" s="87" t="s">
        <v>338</v>
      </c>
      <c r="K129" s="87" t="s">
        <v>338</v>
      </c>
      <c r="L129" s="87" t="s">
        <v>338</v>
      </c>
      <c r="M129" s="87" t="s">
        <v>338</v>
      </c>
      <c r="N129" s="87" t="s">
        <v>338</v>
      </c>
      <c r="O129" s="88" t="s">
        <v>338</v>
      </c>
      <c r="P129" s="89"/>
    </row>
    <row r="130" spans="2:16" ht="15.75">
      <c r="B130" s="80"/>
      <c r="C130" s="83"/>
      <c r="D130" s="83"/>
      <c r="E130" s="83"/>
      <c r="F130" s="83"/>
      <c r="G130" s="125" t="s">
        <v>340</v>
      </c>
      <c r="H130" s="100"/>
      <c r="I130" s="100"/>
      <c r="J130" s="100"/>
      <c r="K130" s="83"/>
      <c r="L130" s="83"/>
      <c r="M130" s="83"/>
      <c r="N130" s="126"/>
      <c r="O130" s="81"/>
      <c r="P130" s="101"/>
    </row>
    <row r="131" spans="2:16" ht="15">
      <c r="B131" s="80"/>
      <c r="C131" s="127" t="s">
        <v>341</v>
      </c>
      <c r="D131" s="83"/>
      <c r="E131" s="83"/>
      <c r="F131" s="83"/>
      <c r="G131" s="128" t="s">
        <v>342</v>
      </c>
      <c r="H131" s="128" t="s">
        <v>343</v>
      </c>
      <c r="I131" s="128" t="s">
        <v>344</v>
      </c>
      <c r="J131" s="128" t="s">
        <v>345</v>
      </c>
      <c r="K131" s="128" t="s">
        <v>346</v>
      </c>
      <c r="L131" s="129" t="s">
        <v>79</v>
      </c>
      <c r="M131" s="130"/>
      <c r="N131" s="131" t="s">
        <v>347</v>
      </c>
      <c r="O131" s="132" t="s">
        <v>348</v>
      </c>
      <c r="P131" s="89"/>
    </row>
    <row r="132" spans="2:16" ht="15">
      <c r="B132" s="89"/>
      <c r="C132" s="133" t="s">
        <v>349</v>
      </c>
      <c r="D132" s="134" t="str">
        <f>IF(D125&gt;"",D125&amp;" - "&amp;H125,"")</f>
        <v>Pihla Eriksson - Elina Blinova</v>
      </c>
      <c r="E132" s="135"/>
      <c r="F132" s="136"/>
      <c r="G132" s="137">
        <v>0</v>
      </c>
      <c r="H132" s="137">
        <v>4</v>
      </c>
      <c r="I132" s="137">
        <v>1</v>
      </c>
      <c r="J132" s="137"/>
      <c r="K132" s="137"/>
      <c r="L132" s="138">
        <f>IF(ISBLANK(G132),"",COUNTIF(G132:K132,"&gt;=0"))</f>
        <v>3</v>
      </c>
      <c r="M132" s="139">
        <f>IF(ISBLANK(G132),"",(IF(LEFT(G132,1)="-",1,0)+IF(LEFT(H132,1)="-",1,0)+IF(LEFT(I132,1)="-",1,0)+IF(LEFT(J132,1)="-",1,0)+IF(LEFT(K132,1)="-",1,0)))</f>
        <v>0</v>
      </c>
      <c r="N132" s="140">
        <f aca="true" t="shared" si="4" ref="N132:O136">IF(L132=3,1,"")</f>
        <v>1</v>
      </c>
      <c r="O132" s="141">
        <f t="shared" si="4"/>
      </c>
      <c r="P132" s="89"/>
    </row>
    <row r="133" spans="2:16" ht="15">
      <c r="B133" s="89"/>
      <c r="C133" s="133" t="s">
        <v>350</v>
      </c>
      <c r="D133" s="134" t="str">
        <f>IF(D126&gt;"",D126&amp;" - "&amp;H126,"")</f>
        <v>Annika Lundström - Krista Hirvi</v>
      </c>
      <c r="E133" s="135"/>
      <c r="F133" s="136"/>
      <c r="G133" s="142">
        <v>3</v>
      </c>
      <c r="H133" s="137">
        <v>3</v>
      </c>
      <c r="I133" s="137">
        <v>1</v>
      </c>
      <c r="J133" s="137"/>
      <c r="K133" s="137"/>
      <c r="L133" s="138">
        <f>IF(ISBLANK(G133),"",COUNTIF(G133:K133,"&gt;=0"))</f>
        <v>3</v>
      </c>
      <c r="M133" s="139">
        <f>IF(ISBLANK(G133),"",(IF(LEFT(G133,1)="-",1,0)+IF(LEFT(H133,1)="-",1,0)+IF(LEFT(I133,1)="-",1,0)+IF(LEFT(J133,1)="-",1,0)+IF(LEFT(K133,1)="-",1,0)))</f>
        <v>0</v>
      </c>
      <c r="N133" s="140">
        <f t="shared" si="4"/>
        <v>1</v>
      </c>
      <c r="O133" s="141">
        <f t="shared" si="4"/>
      </c>
      <c r="P133" s="89"/>
    </row>
    <row r="134" spans="2:16" ht="15">
      <c r="B134" s="89"/>
      <c r="C134" s="143" t="s">
        <v>351</v>
      </c>
      <c r="D134" s="144" t="str">
        <f>IF(D128&gt;"",D128&amp;" / "&amp;D129,"")</f>
        <v>Pihla Eriksson / Annika Lundström</v>
      </c>
      <c r="E134" s="145" t="str">
        <f>IF(H128&gt;"",H128&amp;" / "&amp;H129,"")</f>
        <v>Elina Blinova / Krista Hirvi</v>
      </c>
      <c r="F134" s="146"/>
      <c r="G134" s="147">
        <v>3</v>
      </c>
      <c r="H134" s="148">
        <v>1</v>
      </c>
      <c r="I134" s="149">
        <v>3</v>
      </c>
      <c r="J134" s="149"/>
      <c r="K134" s="149"/>
      <c r="L134" s="138">
        <f>IF(ISBLANK(G134),"",COUNTIF(G134:K134,"&gt;=0"))</f>
        <v>3</v>
      </c>
      <c r="M134" s="139">
        <f>IF(ISBLANK(G134),"",(IF(LEFT(G134,1)="-",1,0)+IF(LEFT(H134,1)="-",1,0)+IF(LEFT(I134,1)="-",1,0)+IF(LEFT(J134,1)="-",1,0)+IF(LEFT(K134,1)="-",1,0)))</f>
        <v>0</v>
      </c>
      <c r="N134" s="140">
        <f t="shared" si="4"/>
        <v>1</v>
      </c>
      <c r="O134" s="141">
        <f t="shared" si="4"/>
      </c>
      <c r="P134" s="89"/>
    </row>
    <row r="135" spans="2:16" ht="15">
      <c r="B135" s="89"/>
      <c r="C135" s="133" t="s">
        <v>352</v>
      </c>
      <c r="D135" s="134" t="str">
        <f>IF(+D125&gt;"",D125&amp;" - "&amp;H126,"")</f>
        <v>Pihla Eriksson - Krista Hirvi</v>
      </c>
      <c r="E135" s="135"/>
      <c r="F135" s="136"/>
      <c r="G135" s="150"/>
      <c r="H135" s="137"/>
      <c r="I135" s="137"/>
      <c r="J135" s="137"/>
      <c r="K135" s="151"/>
      <c r="L135" s="138">
        <f>IF(ISBLANK(G135),"",COUNTIF(G135:K135,"&gt;=0"))</f>
      </c>
      <c r="M135" s="139">
        <f>IF(ISBLANK(G135),"",(IF(LEFT(G135,1)="-",1,0)+IF(LEFT(H135,1)="-",1,0)+IF(LEFT(I135,1)="-",1,0)+IF(LEFT(J135,1)="-",1,0)+IF(LEFT(K135,1)="-",1,0)))</f>
      </c>
      <c r="N135" s="140">
        <f t="shared" si="4"/>
      </c>
      <c r="O135" s="141">
        <f t="shared" si="4"/>
      </c>
      <c r="P135" s="89"/>
    </row>
    <row r="136" spans="2:16" ht="15.75" thickBot="1">
      <c r="B136" s="89"/>
      <c r="C136" s="133" t="s">
        <v>353</v>
      </c>
      <c r="D136" s="134" t="str">
        <f>IF(+D126&gt;"",D126&amp;" - "&amp;H125,"")</f>
        <v>Annika Lundström - Elina Blinova</v>
      </c>
      <c r="E136" s="135"/>
      <c r="F136" s="136"/>
      <c r="G136" s="151"/>
      <c r="H136" s="137"/>
      <c r="I136" s="151"/>
      <c r="J136" s="137"/>
      <c r="K136" s="137"/>
      <c r="L136" s="138">
        <f>IF(ISBLANK(G136),"",COUNTIF(G136:K136,"&gt;=0"))</f>
      </c>
      <c r="M136" s="152">
        <f>IF(ISBLANK(G136),"",(IF(LEFT(G136,1)="-",1,0)+IF(LEFT(H136,1)="-",1,0)+IF(LEFT(I136,1)="-",1,0)+IF(LEFT(J136,1)="-",1,0)+IF(LEFT(K136,1)="-",1,0)))</f>
      </c>
      <c r="N136" s="140">
        <f t="shared" si="4"/>
      </c>
      <c r="O136" s="141">
        <f t="shared" si="4"/>
      </c>
      <c r="P136" s="89"/>
    </row>
    <row r="137" spans="2:16" ht="16.5" thickBot="1">
      <c r="B137" s="80"/>
      <c r="C137" s="83"/>
      <c r="D137" s="83"/>
      <c r="E137" s="83"/>
      <c r="F137" s="83"/>
      <c r="G137" s="83"/>
      <c r="H137" s="83"/>
      <c r="I137" s="83"/>
      <c r="J137" s="153" t="s">
        <v>305</v>
      </c>
      <c r="K137" s="154"/>
      <c r="L137" s="155">
        <f>IF(ISBLANK(E132),"",SUM(L132:L136))</f>
      </c>
      <c r="M137" s="156">
        <f>IF(ISBLANK(F132),"",SUM(M132:M136))</f>
      </c>
      <c r="N137" s="157">
        <f>IF(ISBLANK(G132),"",SUM(N132:N136))</f>
        <v>3</v>
      </c>
      <c r="O137" s="158">
        <f>IF(ISBLANK(G132),"",SUM(O132:O136))</f>
        <v>0</v>
      </c>
      <c r="P137" s="89"/>
    </row>
    <row r="138" spans="2:16" ht="15">
      <c r="B138" s="80"/>
      <c r="C138" s="82" t="s">
        <v>354</v>
      </c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101"/>
    </row>
    <row r="139" spans="2:16" ht="15">
      <c r="B139" s="80"/>
      <c r="C139" s="159" t="s">
        <v>355</v>
      </c>
      <c r="D139" s="159"/>
      <c r="E139" s="159" t="s">
        <v>356</v>
      </c>
      <c r="F139" s="160"/>
      <c r="G139" s="159"/>
      <c r="H139" s="159" t="s">
        <v>112</v>
      </c>
      <c r="I139" s="160"/>
      <c r="J139" s="159"/>
      <c r="K139" s="161" t="s">
        <v>357</v>
      </c>
      <c r="L139" s="81"/>
      <c r="M139" s="83"/>
      <c r="N139" s="83"/>
      <c r="O139" s="83"/>
      <c r="P139" s="101"/>
    </row>
    <row r="140" spans="2:16" ht="18.75" thickBot="1">
      <c r="B140" s="80"/>
      <c r="C140" s="83"/>
      <c r="D140" s="83"/>
      <c r="E140" s="83"/>
      <c r="F140" s="83"/>
      <c r="G140" s="83"/>
      <c r="H140" s="83"/>
      <c r="I140" s="83"/>
      <c r="J140" s="83"/>
      <c r="K140" s="162" t="str">
        <f>IF(N137=3,D124,IF(O137=3,H124,""))</f>
        <v>MBF</v>
      </c>
      <c r="L140" s="163"/>
      <c r="M140" s="163"/>
      <c r="N140" s="163"/>
      <c r="O140" s="164"/>
      <c r="P140" s="89"/>
    </row>
    <row r="141" spans="2:16" ht="18">
      <c r="B141" s="165"/>
      <c r="C141" s="166"/>
      <c r="D141" s="166"/>
      <c r="E141" s="166"/>
      <c r="F141" s="166"/>
      <c r="G141" s="166"/>
      <c r="H141" s="166"/>
      <c r="I141" s="166"/>
      <c r="J141" s="166"/>
      <c r="K141" s="167"/>
      <c r="L141" s="167"/>
      <c r="M141" s="167"/>
      <c r="N141" s="167"/>
      <c r="O141" s="167"/>
      <c r="P141" s="168"/>
    </row>
    <row r="142" spans="2:16" ht="18">
      <c r="B142" s="81"/>
      <c r="C142" s="175"/>
      <c r="D142" s="175"/>
      <c r="E142" s="175"/>
      <c r="F142" s="175"/>
      <c r="G142" s="175"/>
      <c r="H142" s="175"/>
      <c r="I142" s="175"/>
      <c r="J142" s="175"/>
      <c r="K142" s="176"/>
      <c r="L142" s="176"/>
      <c r="M142" s="176"/>
      <c r="N142" s="176"/>
      <c r="O142" s="176"/>
      <c r="P142" s="81"/>
    </row>
    <row r="143" spans="2:16" ht="18">
      <c r="B143" s="81"/>
      <c r="C143" s="175" t="s">
        <v>368</v>
      </c>
      <c r="D143" s="175"/>
      <c r="E143" s="175"/>
      <c r="F143" s="175"/>
      <c r="G143" s="175"/>
      <c r="H143" s="175"/>
      <c r="I143" s="175"/>
      <c r="J143" s="175"/>
      <c r="K143" s="176"/>
      <c r="L143" s="176"/>
      <c r="M143" s="176"/>
      <c r="N143" s="176"/>
      <c r="O143" s="176"/>
      <c r="P143" s="81"/>
    </row>
    <row r="145" spans="2:16" ht="15.75">
      <c r="B145" s="75"/>
      <c r="C145" s="76"/>
      <c r="D145" s="77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9"/>
    </row>
    <row r="146" spans="2:16" ht="15.75">
      <c r="B146" s="80"/>
      <c r="C146" s="81"/>
      <c r="D146" s="82" t="s">
        <v>317</v>
      </c>
      <c r="E146" s="83"/>
      <c r="F146" s="83"/>
      <c r="G146" s="81"/>
      <c r="H146" s="84" t="s">
        <v>318</v>
      </c>
      <c r="I146" s="85"/>
      <c r="J146" s="86"/>
      <c r="K146" s="87"/>
      <c r="L146" s="87"/>
      <c r="M146" s="87"/>
      <c r="N146" s="87"/>
      <c r="O146" s="88"/>
      <c r="P146" s="89"/>
    </row>
    <row r="147" spans="2:16" ht="20.25">
      <c r="B147" s="80"/>
      <c r="C147" s="91"/>
      <c r="D147" s="92" t="s">
        <v>319</v>
      </c>
      <c r="E147" s="83"/>
      <c r="F147" s="83"/>
      <c r="G147" s="81"/>
      <c r="H147" s="84" t="s">
        <v>320</v>
      </c>
      <c r="I147" s="85"/>
      <c r="J147" s="86"/>
      <c r="K147" s="87"/>
      <c r="L147" s="87"/>
      <c r="M147" s="87"/>
      <c r="N147" s="87"/>
      <c r="O147" s="88"/>
      <c r="P147" s="89"/>
    </row>
    <row r="148" spans="2:16" ht="15">
      <c r="B148" s="80"/>
      <c r="C148" s="83"/>
      <c r="D148" s="83"/>
      <c r="E148" s="83"/>
      <c r="F148" s="83"/>
      <c r="G148" s="83"/>
      <c r="H148" s="84" t="s">
        <v>321</v>
      </c>
      <c r="I148" s="94"/>
      <c r="J148" s="86"/>
      <c r="K148" s="86"/>
      <c r="L148" s="86"/>
      <c r="M148" s="86"/>
      <c r="N148" s="86"/>
      <c r="O148" s="95"/>
      <c r="P148" s="89"/>
    </row>
    <row r="149" spans="2:16" ht="15.75">
      <c r="B149" s="80"/>
      <c r="C149" s="83"/>
      <c r="D149" s="83"/>
      <c r="E149" s="83"/>
      <c r="F149" s="83"/>
      <c r="G149" s="83"/>
      <c r="H149" s="84" t="s">
        <v>322</v>
      </c>
      <c r="I149" s="85"/>
      <c r="J149" s="96"/>
      <c r="K149" s="97"/>
      <c r="L149" s="97"/>
      <c r="M149" s="98" t="s">
        <v>323</v>
      </c>
      <c r="N149" s="99"/>
      <c r="O149" s="95"/>
      <c r="P149" s="89"/>
    </row>
    <row r="150" spans="2:16" ht="15">
      <c r="B150" s="80"/>
      <c r="C150" s="81"/>
      <c r="D150" s="100" t="s">
        <v>324</v>
      </c>
      <c r="E150" s="83"/>
      <c r="F150" s="83"/>
      <c r="G150" s="83"/>
      <c r="H150" s="100" t="s">
        <v>324</v>
      </c>
      <c r="I150" s="83"/>
      <c r="J150" s="83"/>
      <c r="K150" s="83"/>
      <c r="L150" s="83"/>
      <c r="M150" s="83"/>
      <c r="N150" s="83"/>
      <c r="O150" s="83"/>
      <c r="P150" s="101"/>
    </row>
    <row r="151" spans="2:16" ht="15.75">
      <c r="B151" s="89"/>
      <c r="C151" s="102" t="s">
        <v>325</v>
      </c>
      <c r="D151" s="103" t="s">
        <v>101</v>
      </c>
      <c r="E151" s="104"/>
      <c r="F151" s="105"/>
      <c r="G151" s="106" t="s">
        <v>326</v>
      </c>
      <c r="H151" s="103" t="s">
        <v>292</v>
      </c>
      <c r="I151" s="107"/>
      <c r="J151" s="107"/>
      <c r="K151" s="107"/>
      <c r="L151" s="107"/>
      <c r="M151" s="107"/>
      <c r="N151" s="107"/>
      <c r="O151" s="108"/>
      <c r="P151" s="89"/>
    </row>
    <row r="152" spans="2:16" ht="15">
      <c r="B152" s="89"/>
      <c r="C152" s="109" t="s">
        <v>327</v>
      </c>
      <c r="D152" s="110" t="s">
        <v>397</v>
      </c>
      <c r="E152" s="111" t="s">
        <v>329</v>
      </c>
      <c r="F152" s="112"/>
      <c r="G152" s="113" t="s">
        <v>330</v>
      </c>
      <c r="H152" s="110" t="s">
        <v>293</v>
      </c>
      <c r="I152" s="87" t="s">
        <v>332</v>
      </c>
      <c r="J152" s="87" t="s">
        <v>332</v>
      </c>
      <c r="K152" s="87" t="s">
        <v>332</v>
      </c>
      <c r="L152" s="87" t="s">
        <v>332</v>
      </c>
      <c r="M152" s="87" t="s">
        <v>332</v>
      </c>
      <c r="N152" s="87" t="s">
        <v>332</v>
      </c>
      <c r="O152" s="88" t="s">
        <v>332</v>
      </c>
      <c r="P152" s="89"/>
    </row>
    <row r="153" spans="2:16" ht="15">
      <c r="B153" s="89"/>
      <c r="C153" s="115" t="s">
        <v>333</v>
      </c>
      <c r="D153" s="110" t="s">
        <v>398</v>
      </c>
      <c r="E153" s="111" t="s">
        <v>335</v>
      </c>
      <c r="F153" s="112"/>
      <c r="G153" s="116" t="s">
        <v>336</v>
      </c>
      <c r="H153" s="110" t="s">
        <v>297</v>
      </c>
      <c r="I153" s="87" t="s">
        <v>338</v>
      </c>
      <c r="J153" s="87" t="s">
        <v>338</v>
      </c>
      <c r="K153" s="87" t="s">
        <v>338</v>
      </c>
      <c r="L153" s="87" t="s">
        <v>338</v>
      </c>
      <c r="M153" s="87" t="s">
        <v>338</v>
      </c>
      <c r="N153" s="87" t="s">
        <v>338</v>
      </c>
      <c r="O153" s="88" t="s">
        <v>338</v>
      </c>
      <c r="P153" s="89"/>
    </row>
    <row r="154" spans="2:16" ht="15">
      <c r="B154" s="80"/>
      <c r="C154" s="117" t="s">
        <v>339</v>
      </c>
      <c r="D154" s="118"/>
      <c r="E154" s="119"/>
      <c r="F154" s="120"/>
      <c r="G154" s="117" t="s">
        <v>339</v>
      </c>
      <c r="H154" s="121"/>
      <c r="I154" s="121"/>
      <c r="J154" s="121"/>
      <c r="K154" s="121"/>
      <c r="L154" s="121"/>
      <c r="M154" s="121"/>
      <c r="N154" s="121"/>
      <c r="O154" s="121"/>
      <c r="P154" s="101"/>
    </row>
    <row r="155" spans="2:16" ht="15">
      <c r="B155" s="89"/>
      <c r="C155" s="109"/>
      <c r="D155" s="110" t="s">
        <v>397</v>
      </c>
      <c r="E155" s="122" t="s">
        <v>329</v>
      </c>
      <c r="F155" s="112"/>
      <c r="G155" s="113"/>
      <c r="H155" s="110" t="s">
        <v>293</v>
      </c>
      <c r="I155" s="87" t="s">
        <v>332</v>
      </c>
      <c r="J155" s="87" t="s">
        <v>332</v>
      </c>
      <c r="K155" s="87" t="s">
        <v>332</v>
      </c>
      <c r="L155" s="87" t="s">
        <v>332</v>
      </c>
      <c r="M155" s="87" t="s">
        <v>332</v>
      </c>
      <c r="N155" s="87" t="s">
        <v>332</v>
      </c>
      <c r="O155" s="88" t="s">
        <v>332</v>
      </c>
      <c r="P155" s="89"/>
    </row>
    <row r="156" spans="2:16" ht="15">
      <c r="B156" s="89"/>
      <c r="C156" s="123"/>
      <c r="D156" s="110" t="s">
        <v>398</v>
      </c>
      <c r="E156" s="122" t="s">
        <v>335</v>
      </c>
      <c r="F156" s="112"/>
      <c r="G156" s="124"/>
      <c r="H156" s="110" t="s">
        <v>297</v>
      </c>
      <c r="I156" s="87" t="s">
        <v>338</v>
      </c>
      <c r="J156" s="87" t="s">
        <v>338</v>
      </c>
      <c r="K156" s="87" t="s">
        <v>338</v>
      </c>
      <c r="L156" s="87" t="s">
        <v>338</v>
      </c>
      <c r="M156" s="87" t="s">
        <v>338</v>
      </c>
      <c r="N156" s="87" t="s">
        <v>338</v>
      </c>
      <c r="O156" s="88" t="s">
        <v>338</v>
      </c>
      <c r="P156" s="89"/>
    </row>
    <row r="157" spans="2:16" ht="15.75">
      <c r="B157" s="80"/>
      <c r="C157" s="83"/>
      <c r="D157" s="83"/>
      <c r="E157" s="83"/>
      <c r="F157" s="83"/>
      <c r="G157" s="125" t="s">
        <v>340</v>
      </c>
      <c r="H157" s="100"/>
      <c r="I157" s="100"/>
      <c r="J157" s="100"/>
      <c r="K157" s="83"/>
      <c r="L157" s="83"/>
      <c r="M157" s="83"/>
      <c r="N157" s="126"/>
      <c r="O157" s="81"/>
      <c r="P157" s="101"/>
    </row>
    <row r="158" spans="2:16" ht="15">
      <c r="B158" s="80"/>
      <c r="C158" s="127" t="s">
        <v>341</v>
      </c>
      <c r="D158" s="83"/>
      <c r="E158" s="83"/>
      <c r="F158" s="83"/>
      <c r="G158" s="128" t="s">
        <v>342</v>
      </c>
      <c r="H158" s="128" t="s">
        <v>343</v>
      </c>
      <c r="I158" s="128" t="s">
        <v>344</v>
      </c>
      <c r="J158" s="128" t="s">
        <v>345</v>
      </c>
      <c r="K158" s="128" t="s">
        <v>346</v>
      </c>
      <c r="L158" s="129" t="s">
        <v>79</v>
      </c>
      <c r="M158" s="130"/>
      <c r="N158" s="131" t="s">
        <v>347</v>
      </c>
      <c r="O158" s="132" t="s">
        <v>348</v>
      </c>
      <c r="P158" s="89"/>
    </row>
    <row r="159" spans="2:16" ht="15">
      <c r="B159" s="89"/>
      <c r="C159" s="133" t="s">
        <v>349</v>
      </c>
      <c r="D159" s="134" t="str">
        <f>IF(D152&gt;"",D152&amp;" - "&amp;H152,"")</f>
        <v>Gerli Viljak - Krista Hirvi</v>
      </c>
      <c r="E159" s="135"/>
      <c r="F159" s="136"/>
      <c r="G159" s="137">
        <v>9</v>
      </c>
      <c r="H159" s="137">
        <v>5</v>
      </c>
      <c r="I159" s="137">
        <v>7</v>
      </c>
      <c r="J159" s="137"/>
      <c r="K159" s="137"/>
      <c r="L159" s="138">
        <f>IF(ISBLANK(G159),"",COUNTIF(G159:K159,"&gt;=0"))</f>
        <v>3</v>
      </c>
      <c r="M159" s="139">
        <f>IF(ISBLANK(G159),"",(IF(LEFT(G159,1)="-",1,0)+IF(LEFT(H159,1)="-",1,0)+IF(LEFT(I159,1)="-",1,0)+IF(LEFT(J159,1)="-",1,0)+IF(LEFT(K159,1)="-",1,0)))</f>
        <v>0</v>
      </c>
      <c r="N159" s="140">
        <f aca="true" t="shared" si="5" ref="N159:O163">IF(L159=3,1,"")</f>
        <v>1</v>
      </c>
      <c r="O159" s="141">
        <f t="shared" si="5"/>
      </c>
      <c r="P159" s="89"/>
    </row>
    <row r="160" spans="2:16" ht="15">
      <c r="B160" s="89"/>
      <c r="C160" s="133" t="s">
        <v>350</v>
      </c>
      <c r="D160" s="134" t="str">
        <f>IF(D153&gt;"",D153&amp;" - "&amp;H153,"")</f>
        <v>Jasmiina Ruhtila - Elina Blinova</v>
      </c>
      <c r="E160" s="135"/>
      <c r="F160" s="136"/>
      <c r="G160" s="142">
        <v>7</v>
      </c>
      <c r="H160" s="137">
        <v>4</v>
      </c>
      <c r="I160" s="137">
        <v>7</v>
      </c>
      <c r="J160" s="137"/>
      <c r="K160" s="137"/>
      <c r="L160" s="138">
        <f>IF(ISBLANK(G160),"",COUNTIF(G160:K160,"&gt;=0"))</f>
        <v>3</v>
      </c>
      <c r="M160" s="139">
        <f>IF(ISBLANK(G160),"",(IF(LEFT(G160,1)="-",1,0)+IF(LEFT(H160,1)="-",1,0)+IF(LEFT(I160,1)="-",1,0)+IF(LEFT(J160,1)="-",1,0)+IF(LEFT(K160,1)="-",1,0)))</f>
        <v>0</v>
      </c>
      <c r="N160" s="140">
        <f t="shared" si="5"/>
        <v>1</v>
      </c>
      <c r="O160" s="141">
        <f t="shared" si="5"/>
      </c>
      <c r="P160" s="89"/>
    </row>
    <row r="161" spans="2:16" ht="15">
      <c r="B161" s="89"/>
      <c r="C161" s="143" t="s">
        <v>351</v>
      </c>
      <c r="D161" s="144" t="str">
        <f>IF(D155&gt;"",D155&amp;" / "&amp;D156,"")</f>
        <v>Gerli Viljak / Jasmiina Ruhtila</v>
      </c>
      <c r="E161" s="145" t="str">
        <f>IF(H155&gt;"",H155&amp;" / "&amp;H156,"")</f>
        <v>Krista Hirvi / Elina Blinova</v>
      </c>
      <c r="F161" s="146"/>
      <c r="G161" s="147">
        <v>6</v>
      </c>
      <c r="H161" s="148">
        <v>8</v>
      </c>
      <c r="I161" s="149">
        <v>-6</v>
      </c>
      <c r="J161" s="149">
        <v>-3</v>
      </c>
      <c r="K161" s="149">
        <v>7</v>
      </c>
      <c r="L161" s="138">
        <f>IF(ISBLANK(G161),"",COUNTIF(G161:K161,"&gt;=0"))</f>
        <v>3</v>
      </c>
      <c r="M161" s="139">
        <f>IF(ISBLANK(G161),"",(IF(LEFT(G161,1)="-",1,0)+IF(LEFT(H161,1)="-",1,0)+IF(LEFT(I161,1)="-",1,0)+IF(LEFT(J161,1)="-",1,0)+IF(LEFT(K161,1)="-",1,0)))</f>
        <v>2</v>
      </c>
      <c r="N161" s="140">
        <f t="shared" si="5"/>
        <v>1</v>
      </c>
      <c r="O161" s="141">
        <f t="shared" si="5"/>
      </c>
      <c r="P161" s="89"/>
    </row>
    <row r="162" spans="2:16" ht="15">
      <c r="B162" s="89"/>
      <c r="C162" s="133" t="s">
        <v>352</v>
      </c>
      <c r="D162" s="134" t="str">
        <f>IF(+D152&gt;"",D152&amp;" - "&amp;H153,"")</f>
        <v>Gerli Viljak - Elina Blinova</v>
      </c>
      <c r="E162" s="135"/>
      <c r="F162" s="136"/>
      <c r="G162" s="150"/>
      <c r="H162" s="137"/>
      <c r="I162" s="137"/>
      <c r="J162" s="137"/>
      <c r="K162" s="151"/>
      <c r="L162" s="138">
        <f>IF(ISBLANK(G162),"",COUNTIF(G162:K162,"&gt;=0"))</f>
      </c>
      <c r="M162" s="139">
        <f>IF(ISBLANK(G162),"",(IF(LEFT(G162,1)="-",1,0)+IF(LEFT(H162,1)="-",1,0)+IF(LEFT(I162,1)="-",1,0)+IF(LEFT(J162,1)="-",1,0)+IF(LEFT(K162,1)="-",1,0)))</f>
      </c>
      <c r="N162" s="140">
        <f t="shared" si="5"/>
      </c>
      <c r="O162" s="141">
        <f t="shared" si="5"/>
      </c>
      <c r="P162" s="89"/>
    </row>
    <row r="163" spans="2:16" ht="15.75" thickBot="1">
      <c r="B163" s="89"/>
      <c r="C163" s="133" t="s">
        <v>353</v>
      </c>
      <c r="D163" s="134" t="str">
        <f>IF(+D153&gt;"",D153&amp;" - "&amp;H152,"")</f>
        <v>Jasmiina Ruhtila - Krista Hirvi</v>
      </c>
      <c r="E163" s="135"/>
      <c r="F163" s="136"/>
      <c r="G163" s="151"/>
      <c r="H163" s="137"/>
      <c r="I163" s="151"/>
      <c r="J163" s="137"/>
      <c r="K163" s="137"/>
      <c r="L163" s="138">
        <f>IF(ISBLANK(G163),"",COUNTIF(G163:K163,"&gt;=0"))</f>
      </c>
      <c r="M163" s="152">
        <f>IF(ISBLANK(G163),"",(IF(LEFT(G163,1)="-",1,0)+IF(LEFT(H163,1)="-",1,0)+IF(LEFT(I163,1)="-",1,0)+IF(LEFT(J163,1)="-",1,0)+IF(LEFT(K163,1)="-",1,0)))</f>
      </c>
      <c r="N163" s="140">
        <f t="shared" si="5"/>
      </c>
      <c r="O163" s="141">
        <f t="shared" si="5"/>
      </c>
      <c r="P163" s="89"/>
    </row>
    <row r="164" spans="2:16" ht="16.5" thickBot="1">
      <c r="B164" s="80"/>
      <c r="C164" s="83"/>
      <c r="D164" s="83"/>
      <c r="E164" s="83"/>
      <c r="F164" s="83"/>
      <c r="G164" s="83"/>
      <c r="H164" s="83"/>
      <c r="I164" s="83"/>
      <c r="J164" s="153" t="s">
        <v>305</v>
      </c>
      <c r="K164" s="154"/>
      <c r="L164" s="155">
        <f>IF(ISBLANK(E159),"",SUM(L159:L163))</f>
      </c>
      <c r="M164" s="156">
        <f>IF(ISBLANK(F159),"",SUM(M159:M163))</f>
      </c>
      <c r="N164" s="157">
        <f>IF(ISBLANK(G159),"",SUM(N159:N163))</f>
        <v>3</v>
      </c>
      <c r="O164" s="158">
        <f>IF(ISBLANK(G159),"",SUM(O159:O163))</f>
        <v>0</v>
      </c>
      <c r="P164" s="89"/>
    </row>
    <row r="165" spans="2:16" ht="15">
      <c r="B165" s="80"/>
      <c r="C165" s="82" t="s">
        <v>354</v>
      </c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101"/>
    </row>
    <row r="166" spans="2:16" ht="15">
      <c r="B166" s="80"/>
      <c r="C166" s="159" t="s">
        <v>355</v>
      </c>
      <c r="D166" s="159"/>
      <c r="E166" s="159" t="s">
        <v>356</v>
      </c>
      <c r="F166" s="160"/>
      <c r="G166" s="159"/>
      <c r="H166" s="159" t="s">
        <v>112</v>
      </c>
      <c r="I166" s="160"/>
      <c r="J166" s="159"/>
      <c r="K166" s="161" t="s">
        <v>357</v>
      </c>
      <c r="L166" s="81"/>
      <c r="M166" s="83"/>
      <c r="N166" s="83"/>
      <c r="O166" s="83"/>
      <c r="P166" s="101"/>
    </row>
    <row r="167" spans="2:16" ht="18.75" thickBot="1">
      <c r="B167" s="80"/>
      <c r="C167" s="83"/>
      <c r="D167" s="83"/>
      <c r="E167" s="83"/>
      <c r="F167" s="83"/>
      <c r="G167" s="83"/>
      <c r="H167" s="83"/>
      <c r="I167" s="83"/>
      <c r="J167" s="83"/>
      <c r="K167" s="162" t="str">
        <f>IF(N164=3,D151,IF(O164=3,H151,""))</f>
        <v>TIP-70</v>
      </c>
      <c r="L167" s="163"/>
      <c r="M167" s="163"/>
      <c r="N167" s="163"/>
      <c r="O167" s="164"/>
      <c r="P167" s="89"/>
    </row>
    <row r="168" spans="2:16" ht="18">
      <c r="B168" s="165"/>
      <c r="C168" s="166"/>
      <c r="D168" s="166"/>
      <c r="E168" s="166"/>
      <c r="F168" s="166"/>
      <c r="G168" s="166"/>
      <c r="H168" s="166"/>
      <c r="I168" s="166"/>
      <c r="J168" s="166"/>
      <c r="K168" s="167"/>
      <c r="L168" s="167"/>
      <c r="M168" s="167"/>
      <c r="N168" s="167"/>
      <c r="O168" s="167"/>
      <c r="P168" s="168"/>
    </row>
    <row r="169" spans="2:16" ht="18">
      <c r="B169" s="81"/>
      <c r="C169" s="175"/>
      <c r="D169" s="175"/>
      <c r="E169" s="175"/>
      <c r="F169" s="175"/>
      <c r="G169" s="175"/>
      <c r="H169" s="175"/>
      <c r="I169" s="175"/>
      <c r="J169" s="175"/>
      <c r="K169" s="176"/>
      <c r="L169" s="176"/>
      <c r="M169" s="176"/>
      <c r="N169" s="176"/>
      <c r="O169" s="176"/>
      <c r="P169" s="81"/>
    </row>
    <row r="170" spans="2:16" ht="18">
      <c r="B170" s="81"/>
      <c r="C170" s="175" t="s">
        <v>368</v>
      </c>
      <c r="D170" s="175"/>
      <c r="E170" s="175"/>
      <c r="F170" s="175"/>
      <c r="G170" s="175"/>
      <c r="H170" s="175"/>
      <c r="I170" s="175"/>
      <c r="J170" s="175"/>
      <c r="K170" s="176"/>
      <c r="L170" s="176"/>
      <c r="M170" s="176"/>
      <c r="N170" s="176"/>
      <c r="O170" s="176"/>
      <c r="P170" s="81"/>
    </row>
    <row r="172" spans="2:16" ht="15.75">
      <c r="B172" s="75"/>
      <c r="C172" s="76"/>
      <c r="D172" s="77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9"/>
    </row>
    <row r="173" spans="2:16" ht="15.75">
      <c r="B173" s="80"/>
      <c r="C173" s="81"/>
      <c r="D173" s="82" t="s">
        <v>317</v>
      </c>
      <c r="E173" s="83"/>
      <c r="F173" s="83"/>
      <c r="G173" s="81"/>
      <c r="H173" s="84" t="s">
        <v>318</v>
      </c>
      <c r="I173" s="85"/>
      <c r="J173" s="86"/>
      <c r="K173" s="87"/>
      <c r="L173" s="87"/>
      <c r="M173" s="87"/>
      <c r="N173" s="87"/>
      <c r="O173" s="88"/>
      <c r="P173" s="89"/>
    </row>
    <row r="174" spans="2:16" ht="20.25">
      <c r="B174" s="80"/>
      <c r="C174" s="91"/>
      <c r="D174" s="92" t="s">
        <v>319</v>
      </c>
      <c r="E174" s="83"/>
      <c r="F174" s="83"/>
      <c r="G174" s="81"/>
      <c r="H174" s="84" t="s">
        <v>320</v>
      </c>
      <c r="I174" s="85"/>
      <c r="J174" s="86"/>
      <c r="K174" s="87"/>
      <c r="L174" s="87"/>
      <c r="M174" s="87"/>
      <c r="N174" s="87"/>
      <c r="O174" s="88"/>
      <c r="P174" s="89"/>
    </row>
    <row r="175" spans="2:16" ht="15">
      <c r="B175" s="80"/>
      <c r="C175" s="83"/>
      <c r="D175" s="83"/>
      <c r="E175" s="83"/>
      <c r="F175" s="83"/>
      <c r="G175" s="83"/>
      <c r="H175" s="84" t="s">
        <v>321</v>
      </c>
      <c r="I175" s="94"/>
      <c r="J175" s="86"/>
      <c r="K175" s="86"/>
      <c r="L175" s="86"/>
      <c r="M175" s="86"/>
      <c r="N175" s="86"/>
      <c r="O175" s="95"/>
      <c r="P175" s="89"/>
    </row>
    <row r="176" spans="2:16" ht="15.75">
      <c r="B176" s="80"/>
      <c r="C176" s="83"/>
      <c r="D176" s="83"/>
      <c r="E176" s="83"/>
      <c r="F176" s="83"/>
      <c r="G176" s="83"/>
      <c r="H176" s="84" t="s">
        <v>322</v>
      </c>
      <c r="I176" s="85"/>
      <c r="J176" s="96"/>
      <c r="K176" s="97"/>
      <c r="L176" s="97"/>
      <c r="M176" s="98" t="s">
        <v>323</v>
      </c>
      <c r="N176" s="99"/>
      <c r="O176" s="95"/>
      <c r="P176" s="89"/>
    </row>
    <row r="177" spans="2:16" ht="15">
      <c r="B177" s="80"/>
      <c r="C177" s="81"/>
      <c r="D177" s="100" t="s">
        <v>324</v>
      </c>
      <c r="E177" s="83"/>
      <c r="F177" s="83"/>
      <c r="G177" s="83"/>
      <c r="H177" s="100" t="s">
        <v>324</v>
      </c>
      <c r="I177" s="83"/>
      <c r="J177" s="83"/>
      <c r="K177" s="83"/>
      <c r="L177" s="83"/>
      <c r="M177" s="83"/>
      <c r="N177" s="83"/>
      <c r="O177" s="83"/>
      <c r="P177" s="101"/>
    </row>
    <row r="178" spans="2:16" ht="15.75">
      <c r="B178" s="89"/>
      <c r="C178" s="102" t="s">
        <v>325</v>
      </c>
      <c r="D178" s="103" t="s">
        <v>52</v>
      </c>
      <c r="E178" s="104"/>
      <c r="F178" s="105"/>
      <c r="G178" s="106" t="s">
        <v>326</v>
      </c>
      <c r="H178" s="103" t="s">
        <v>101</v>
      </c>
      <c r="I178" s="107"/>
      <c r="J178" s="107"/>
      <c r="K178" s="107"/>
      <c r="L178" s="107"/>
      <c r="M178" s="107"/>
      <c r="N178" s="107"/>
      <c r="O178" s="108"/>
      <c r="P178" s="89"/>
    </row>
    <row r="179" spans="2:16" ht="15">
      <c r="B179" s="89"/>
      <c r="C179" s="109" t="s">
        <v>327</v>
      </c>
      <c r="D179" s="110" t="s">
        <v>390</v>
      </c>
      <c r="E179" s="111" t="s">
        <v>329</v>
      </c>
      <c r="F179" s="112"/>
      <c r="G179" s="113" t="s">
        <v>330</v>
      </c>
      <c r="H179" s="110" t="s">
        <v>397</v>
      </c>
      <c r="I179" s="87" t="s">
        <v>332</v>
      </c>
      <c r="J179" s="87" t="s">
        <v>332</v>
      </c>
      <c r="K179" s="87" t="s">
        <v>332</v>
      </c>
      <c r="L179" s="87" t="s">
        <v>332</v>
      </c>
      <c r="M179" s="87" t="s">
        <v>332</v>
      </c>
      <c r="N179" s="87" t="s">
        <v>332</v>
      </c>
      <c r="O179" s="88" t="s">
        <v>332</v>
      </c>
      <c r="P179" s="89"/>
    </row>
    <row r="180" spans="2:16" ht="15">
      <c r="B180" s="89"/>
      <c r="C180" s="115" t="s">
        <v>333</v>
      </c>
      <c r="D180" s="110" t="s">
        <v>388</v>
      </c>
      <c r="E180" s="111" t="s">
        <v>335</v>
      </c>
      <c r="F180" s="112"/>
      <c r="G180" s="116" t="s">
        <v>336</v>
      </c>
      <c r="H180" s="110" t="s">
        <v>398</v>
      </c>
      <c r="I180" s="87" t="s">
        <v>338</v>
      </c>
      <c r="J180" s="87" t="s">
        <v>338</v>
      </c>
      <c r="K180" s="87" t="s">
        <v>338</v>
      </c>
      <c r="L180" s="87" t="s">
        <v>338</v>
      </c>
      <c r="M180" s="87" t="s">
        <v>338</v>
      </c>
      <c r="N180" s="87" t="s">
        <v>338</v>
      </c>
      <c r="O180" s="88" t="s">
        <v>338</v>
      </c>
      <c r="P180" s="89"/>
    </row>
    <row r="181" spans="2:16" ht="15">
      <c r="B181" s="80"/>
      <c r="C181" s="117" t="s">
        <v>339</v>
      </c>
      <c r="D181" s="118"/>
      <c r="E181" s="119"/>
      <c r="F181" s="120"/>
      <c r="G181" s="117" t="s">
        <v>339</v>
      </c>
      <c r="H181" s="121"/>
      <c r="I181" s="121"/>
      <c r="J181" s="121"/>
      <c r="K181" s="121"/>
      <c r="L181" s="121"/>
      <c r="M181" s="121"/>
      <c r="N181" s="121"/>
      <c r="O181" s="121"/>
      <c r="P181" s="101"/>
    </row>
    <row r="182" spans="2:16" ht="15">
      <c r="B182" s="89"/>
      <c r="C182" s="109"/>
      <c r="D182" s="110" t="s">
        <v>390</v>
      </c>
      <c r="E182" s="122" t="s">
        <v>329</v>
      </c>
      <c r="F182" s="112"/>
      <c r="G182" s="113"/>
      <c r="H182" s="110" t="s">
        <v>397</v>
      </c>
      <c r="I182" s="87" t="s">
        <v>332</v>
      </c>
      <c r="J182" s="87" t="s">
        <v>332</v>
      </c>
      <c r="K182" s="87" t="s">
        <v>332</v>
      </c>
      <c r="L182" s="87" t="s">
        <v>332</v>
      </c>
      <c r="M182" s="87" t="s">
        <v>332</v>
      </c>
      <c r="N182" s="87" t="s">
        <v>332</v>
      </c>
      <c r="O182" s="88" t="s">
        <v>332</v>
      </c>
      <c r="P182" s="89"/>
    </row>
    <row r="183" spans="2:16" ht="15">
      <c r="B183" s="89"/>
      <c r="C183" s="123"/>
      <c r="D183" s="110" t="s">
        <v>388</v>
      </c>
      <c r="E183" s="122" t="s">
        <v>335</v>
      </c>
      <c r="F183" s="112"/>
      <c r="G183" s="124"/>
      <c r="H183" s="110" t="s">
        <v>398</v>
      </c>
      <c r="I183" s="87" t="s">
        <v>338</v>
      </c>
      <c r="J183" s="87" t="s">
        <v>338</v>
      </c>
      <c r="K183" s="87" t="s">
        <v>338</v>
      </c>
      <c r="L183" s="87" t="s">
        <v>338</v>
      </c>
      <c r="M183" s="87" t="s">
        <v>338</v>
      </c>
      <c r="N183" s="87" t="s">
        <v>338</v>
      </c>
      <c r="O183" s="88" t="s">
        <v>338</v>
      </c>
      <c r="P183" s="89"/>
    </row>
    <row r="184" spans="2:16" ht="15.75">
      <c r="B184" s="80"/>
      <c r="C184" s="83"/>
      <c r="D184" s="83"/>
      <c r="E184" s="83"/>
      <c r="F184" s="83"/>
      <c r="G184" s="125" t="s">
        <v>340</v>
      </c>
      <c r="H184" s="100"/>
      <c r="I184" s="100"/>
      <c r="J184" s="100"/>
      <c r="K184" s="83"/>
      <c r="L184" s="83"/>
      <c r="M184" s="83"/>
      <c r="N184" s="126"/>
      <c r="O184" s="81"/>
      <c r="P184" s="101"/>
    </row>
    <row r="185" spans="2:16" ht="15">
      <c r="B185" s="80"/>
      <c r="C185" s="127" t="s">
        <v>341</v>
      </c>
      <c r="D185" s="83"/>
      <c r="E185" s="83"/>
      <c r="F185" s="83"/>
      <c r="G185" s="128" t="s">
        <v>342</v>
      </c>
      <c r="H185" s="128" t="s">
        <v>343</v>
      </c>
      <c r="I185" s="128" t="s">
        <v>344</v>
      </c>
      <c r="J185" s="128" t="s">
        <v>345</v>
      </c>
      <c r="K185" s="128" t="s">
        <v>346</v>
      </c>
      <c r="L185" s="129" t="s">
        <v>79</v>
      </c>
      <c r="M185" s="130"/>
      <c r="N185" s="131" t="s">
        <v>347</v>
      </c>
      <c r="O185" s="132" t="s">
        <v>348</v>
      </c>
      <c r="P185" s="89"/>
    </row>
    <row r="186" spans="2:16" ht="15">
      <c r="B186" s="89"/>
      <c r="C186" s="133" t="s">
        <v>349</v>
      </c>
      <c r="D186" s="134" t="str">
        <f>IF(D179&gt;"",D179&amp;" - "&amp;H179,"")</f>
        <v>Annika Lundström - Gerli Viljak</v>
      </c>
      <c r="E186" s="135"/>
      <c r="F186" s="136"/>
      <c r="G186" s="137">
        <v>2</v>
      </c>
      <c r="H186" s="137">
        <v>0</v>
      </c>
      <c r="I186" s="137">
        <v>0</v>
      </c>
      <c r="J186" s="137"/>
      <c r="K186" s="137"/>
      <c r="L186" s="138">
        <f>IF(ISBLANK(G186),"",COUNTIF(G186:K186,"&gt;=0"))</f>
        <v>3</v>
      </c>
      <c r="M186" s="139">
        <f>IF(ISBLANK(G186),"",(IF(LEFT(G186,1)="-",1,0)+IF(LEFT(H186,1)="-",1,0)+IF(LEFT(I186,1)="-",1,0)+IF(LEFT(J186,1)="-",1,0)+IF(LEFT(K186,1)="-",1,0)))</f>
        <v>0</v>
      </c>
      <c r="N186" s="140">
        <f aca="true" t="shared" si="6" ref="N186:O190">IF(L186=3,1,"")</f>
        <v>1</v>
      </c>
      <c r="O186" s="141">
        <f t="shared" si="6"/>
      </c>
      <c r="P186" s="89"/>
    </row>
    <row r="187" spans="2:16" ht="15">
      <c r="B187" s="89"/>
      <c r="C187" s="133" t="s">
        <v>350</v>
      </c>
      <c r="D187" s="134" t="str">
        <f>IF(D180&gt;"",D180&amp;" - "&amp;H180,"")</f>
        <v>Pihla Eriksson - Jasmiina Ruhtila</v>
      </c>
      <c r="E187" s="135"/>
      <c r="F187" s="136"/>
      <c r="G187" s="142">
        <v>1</v>
      </c>
      <c r="H187" s="137">
        <v>4</v>
      </c>
      <c r="I187" s="137">
        <v>3</v>
      </c>
      <c r="J187" s="137"/>
      <c r="K187" s="137"/>
      <c r="L187" s="138">
        <f>IF(ISBLANK(G187),"",COUNTIF(G187:K187,"&gt;=0"))</f>
        <v>3</v>
      </c>
      <c r="M187" s="139">
        <f>IF(ISBLANK(G187),"",(IF(LEFT(G187,1)="-",1,0)+IF(LEFT(H187,1)="-",1,0)+IF(LEFT(I187,1)="-",1,0)+IF(LEFT(J187,1)="-",1,0)+IF(LEFT(K187,1)="-",1,0)))</f>
        <v>0</v>
      </c>
      <c r="N187" s="140">
        <f t="shared" si="6"/>
        <v>1</v>
      </c>
      <c r="O187" s="141">
        <f t="shared" si="6"/>
      </c>
      <c r="P187" s="89"/>
    </row>
    <row r="188" spans="2:16" ht="15">
      <c r="B188" s="89"/>
      <c r="C188" s="143" t="s">
        <v>351</v>
      </c>
      <c r="D188" s="144" t="str">
        <f>IF(D182&gt;"",D182&amp;" / "&amp;D183,"")</f>
        <v>Annika Lundström / Pihla Eriksson</v>
      </c>
      <c r="E188" s="145" t="str">
        <f>IF(H182&gt;"",H182&amp;" / "&amp;H183,"")</f>
        <v>Gerli Viljak / Jasmiina Ruhtila</v>
      </c>
      <c r="F188" s="146"/>
      <c r="G188" s="147">
        <v>2</v>
      </c>
      <c r="H188" s="148">
        <v>4</v>
      </c>
      <c r="I188" s="149">
        <v>3</v>
      </c>
      <c r="J188" s="149"/>
      <c r="K188" s="149"/>
      <c r="L188" s="138">
        <f>IF(ISBLANK(G188),"",COUNTIF(G188:K188,"&gt;=0"))</f>
        <v>3</v>
      </c>
      <c r="M188" s="139">
        <f>IF(ISBLANK(G188),"",(IF(LEFT(G188,1)="-",1,0)+IF(LEFT(H188,1)="-",1,0)+IF(LEFT(I188,1)="-",1,0)+IF(LEFT(J188,1)="-",1,0)+IF(LEFT(K188,1)="-",1,0)))</f>
        <v>0</v>
      </c>
      <c r="N188" s="140">
        <f t="shared" si="6"/>
        <v>1</v>
      </c>
      <c r="O188" s="141">
        <f t="shared" si="6"/>
      </c>
      <c r="P188" s="89"/>
    </row>
    <row r="189" spans="2:16" ht="15">
      <c r="B189" s="89"/>
      <c r="C189" s="133" t="s">
        <v>352</v>
      </c>
      <c r="D189" s="134" t="str">
        <f>IF(+D179&gt;"",D179&amp;" - "&amp;H180,"")</f>
        <v>Annika Lundström - Jasmiina Ruhtila</v>
      </c>
      <c r="E189" s="135"/>
      <c r="F189" s="136"/>
      <c r="G189" s="150"/>
      <c r="H189" s="137"/>
      <c r="I189" s="137"/>
      <c r="J189" s="137"/>
      <c r="K189" s="151"/>
      <c r="L189" s="138">
        <f>IF(ISBLANK(G189),"",COUNTIF(G189:K189,"&gt;=0"))</f>
      </c>
      <c r="M189" s="139">
        <f>IF(ISBLANK(G189),"",(IF(LEFT(G189,1)="-",1,0)+IF(LEFT(H189,1)="-",1,0)+IF(LEFT(I189,1)="-",1,0)+IF(LEFT(J189,1)="-",1,0)+IF(LEFT(K189,1)="-",1,0)))</f>
      </c>
      <c r="N189" s="140">
        <f t="shared" si="6"/>
      </c>
      <c r="O189" s="141">
        <f t="shared" si="6"/>
      </c>
      <c r="P189" s="89"/>
    </row>
    <row r="190" spans="2:16" ht="15.75" thickBot="1">
      <c r="B190" s="89"/>
      <c r="C190" s="133" t="s">
        <v>353</v>
      </c>
      <c r="D190" s="134" t="str">
        <f>IF(+D180&gt;"",D180&amp;" - "&amp;H179,"")</f>
        <v>Pihla Eriksson - Gerli Viljak</v>
      </c>
      <c r="E190" s="135"/>
      <c r="F190" s="136"/>
      <c r="G190" s="151"/>
      <c r="H190" s="137"/>
      <c r="I190" s="151"/>
      <c r="J190" s="137"/>
      <c r="K190" s="137"/>
      <c r="L190" s="138">
        <f>IF(ISBLANK(G190),"",COUNTIF(G190:K190,"&gt;=0"))</f>
      </c>
      <c r="M190" s="152">
        <f>IF(ISBLANK(G190),"",(IF(LEFT(G190,1)="-",1,0)+IF(LEFT(H190,1)="-",1,0)+IF(LEFT(I190,1)="-",1,0)+IF(LEFT(J190,1)="-",1,0)+IF(LEFT(K190,1)="-",1,0)))</f>
      </c>
      <c r="N190" s="140">
        <f t="shared" si="6"/>
      </c>
      <c r="O190" s="141">
        <f t="shared" si="6"/>
      </c>
      <c r="P190" s="89"/>
    </row>
    <row r="191" spans="2:16" ht="16.5" thickBot="1">
      <c r="B191" s="80"/>
      <c r="C191" s="83"/>
      <c r="D191" s="83"/>
      <c r="E191" s="83"/>
      <c r="F191" s="83"/>
      <c r="G191" s="83"/>
      <c r="H191" s="83"/>
      <c r="I191" s="83"/>
      <c r="J191" s="153" t="s">
        <v>305</v>
      </c>
      <c r="K191" s="154"/>
      <c r="L191" s="155">
        <f>IF(ISBLANK(E186),"",SUM(L186:L190))</f>
      </c>
      <c r="M191" s="156">
        <f>IF(ISBLANK(F186),"",SUM(M186:M190))</f>
      </c>
      <c r="N191" s="157">
        <f>IF(ISBLANK(G186),"",SUM(N186:N190))</f>
        <v>3</v>
      </c>
      <c r="O191" s="158">
        <f>IF(ISBLANK(G186),"",SUM(O186:O190))</f>
        <v>0</v>
      </c>
      <c r="P191" s="89"/>
    </row>
    <row r="192" spans="2:16" ht="15">
      <c r="B192" s="80"/>
      <c r="C192" s="82" t="s">
        <v>354</v>
      </c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101"/>
    </row>
    <row r="193" spans="2:16" ht="15">
      <c r="B193" s="80"/>
      <c r="C193" s="159" t="s">
        <v>355</v>
      </c>
      <c r="D193" s="159"/>
      <c r="E193" s="159" t="s">
        <v>356</v>
      </c>
      <c r="F193" s="160"/>
      <c r="G193" s="159"/>
      <c r="H193" s="159" t="s">
        <v>112</v>
      </c>
      <c r="I193" s="160"/>
      <c r="J193" s="159"/>
      <c r="K193" s="161" t="s">
        <v>357</v>
      </c>
      <c r="L193" s="81"/>
      <c r="M193" s="83"/>
      <c r="N193" s="83"/>
      <c r="O193" s="83"/>
      <c r="P193" s="101"/>
    </row>
    <row r="194" spans="2:16" ht="18.75" thickBot="1">
      <c r="B194" s="80"/>
      <c r="C194" s="83"/>
      <c r="D194" s="83"/>
      <c r="E194" s="83"/>
      <c r="F194" s="83"/>
      <c r="G194" s="83"/>
      <c r="H194" s="83"/>
      <c r="I194" s="83"/>
      <c r="J194" s="83"/>
      <c r="K194" s="162" t="str">
        <f>IF(N191=3,D178,IF(O191=3,H178,""))</f>
        <v>MBF</v>
      </c>
      <c r="L194" s="163"/>
      <c r="M194" s="163"/>
      <c r="N194" s="163"/>
      <c r="O194" s="164"/>
      <c r="P194" s="89"/>
    </row>
    <row r="195" spans="2:16" ht="18">
      <c r="B195" s="165"/>
      <c r="C195" s="166"/>
      <c r="D195" s="166"/>
      <c r="E195" s="166"/>
      <c r="F195" s="166"/>
      <c r="G195" s="166"/>
      <c r="H195" s="166"/>
      <c r="I195" s="166"/>
      <c r="J195" s="166"/>
      <c r="K195" s="167"/>
      <c r="L195" s="167"/>
      <c r="M195" s="167"/>
      <c r="N195" s="167"/>
      <c r="O195" s="167"/>
      <c r="P195" s="168"/>
    </row>
    <row r="197" ht="12.75">
      <c r="C197" t="s">
        <v>371</v>
      </c>
    </row>
    <row r="199" spans="2:16" ht="15.75">
      <c r="B199" s="75"/>
      <c r="C199" s="76"/>
      <c r="D199" s="77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9"/>
    </row>
    <row r="200" spans="2:16" ht="15.75">
      <c r="B200" s="80"/>
      <c r="C200" s="81"/>
      <c r="D200" s="82" t="s">
        <v>317</v>
      </c>
      <c r="E200" s="83"/>
      <c r="F200" s="83"/>
      <c r="G200" s="81"/>
      <c r="H200" s="84" t="s">
        <v>318</v>
      </c>
      <c r="I200" s="85"/>
      <c r="J200" s="86"/>
      <c r="K200" s="87"/>
      <c r="L200" s="87"/>
      <c r="M200" s="87"/>
      <c r="N200" s="87"/>
      <c r="O200" s="88"/>
      <c r="P200" s="89"/>
    </row>
    <row r="201" spans="2:16" ht="20.25">
      <c r="B201" s="80"/>
      <c r="C201" s="91"/>
      <c r="D201" s="92" t="s">
        <v>319</v>
      </c>
      <c r="E201" s="83"/>
      <c r="F201" s="83"/>
      <c r="G201" s="81"/>
      <c r="H201" s="84" t="s">
        <v>320</v>
      </c>
      <c r="I201" s="85"/>
      <c r="J201" s="86"/>
      <c r="K201" s="87"/>
      <c r="L201" s="87"/>
      <c r="M201" s="87"/>
      <c r="N201" s="87"/>
      <c r="O201" s="88"/>
      <c r="P201" s="89"/>
    </row>
    <row r="202" spans="2:16" ht="15">
      <c r="B202" s="80"/>
      <c r="C202" s="83"/>
      <c r="D202" s="83"/>
      <c r="E202" s="83"/>
      <c r="F202" s="83"/>
      <c r="G202" s="83"/>
      <c r="H202" s="84" t="s">
        <v>321</v>
      </c>
      <c r="I202" s="94"/>
      <c r="J202" s="86"/>
      <c r="K202" s="86"/>
      <c r="L202" s="86"/>
      <c r="M202" s="86"/>
      <c r="N202" s="86"/>
      <c r="O202" s="95"/>
      <c r="P202" s="89"/>
    </row>
    <row r="203" spans="2:16" ht="15.75">
      <c r="B203" s="80"/>
      <c r="C203" s="83"/>
      <c r="D203" s="83"/>
      <c r="E203" s="83"/>
      <c r="F203" s="83"/>
      <c r="G203" s="83"/>
      <c r="H203" s="84" t="s">
        <v>322</v>
      </c>
      <c r="I203" s="85"/>
      <c r="J203" s="96"/>
      <c r="K203" s="97"/>
      <c r="L203" s="97"/>
      <c r="M203" s="98" t="s">
        <v>323</v>
      </c>
      <c r="N203" s="99"/>
      <c r="O203" s="95"/>
      <c r="P203" s="89"/>
    </row>
    <row r="204" spans="2:16" ht="15">
      <c r="B204" s="80"/>
      <c r="C204" s="81"/>
      <c r="D204" s="100" t="s">
        <v>324</v>
      </c>
      <c r="E204" s="83"/>
      <c r="F204" s="83"/>
      <c r="G204" s="83"/>
      <c r="H204" s="100" t="s">
        <v>324</v>
      </c>
      <c r="I204" s="83"/>
      <c r="J204" s="83"/>
      <c r="K204" s="83"/>
      <c r="L204" s="83"/>
      <c r="M204" s="83"/>
      <c r="N204" s="83"/>
      <c r="O204" s="83"/>
      <c r="P204" s="101"/>
    </row>
    <row r="205" spans="2:16" ht="15.75">
      <c r="B205" s="89"/>
      <c r="C205" s="102" t="s">
        <v>325</v>
      </c>
      <c r="D205" s="103" t="s">
        <v>315</v>
      </c>
      <c r="E205" s="104"/>
      <c r="F205" s="105"/>
      <c r="G205" s="106" t="s">
        <v>326</v>
      </c>
      <c r="H205" s="103" t="s">
        <v>100</v>
      </c>
      <c r="I205" s="107"/>
      <c r="J205" s="107"/>
      <c r="K205" s="107"/>
      <c r="L205" s="107"/>
      <c r="M205" s="107"/>
      <c r="N205" s="107"/>
      <c r="O205" s="108"/>
      <c r="P205" s="89"/>
    </row>
    <row r="206" spans="2:16" ht="15">
      <c r="B206" s="89"/>
      <c r="C206" s="109" t="s">
        <v>327</v>
      </c>
      <c r="D206" s="110" t="s">
        <v>402</v>
      </c>
      <c r="E206" s="111" t="s">
        <v>329</v>
      </c>
      <c r="F206" s="112"/>
      <c r="G206" s="113" t="s">
        <v>330</v>
      </c>
      <c r="H206" s="110" t="s">
        <v>403</v>
      </c>
      <c r="I206" s="87" t="s">
        <v>332</v>
      </c>
      <c r="J206" s="87" t="s">
        <v>332</v>
      </c>
      <c r="K206" s="87" t="s">
        <v>332</v>
      </c>
      <c r="L206" s="87" t="s">
        <v>332</v>
      </c>
      <c r="M206" s="87" t="s">
        <v>332</v>
      </c>
      <c r="N206" s="87" t="s">
        <v>332</v>
      </c>
      <c r="O206" s="88" t="s">
        <v>332</v>
      </c>
      <c r="P206" s="89"/>
    </row>
    <row r="207" spans="2:16" ht="15">
      <c r="B207" s="89"/>
      <c r="C207" s="115" t="s">
        <v>333</v>
      </c>
      <c r="D207" s="110" t="s">
        <v>400</v>
      </c>
      <c r="E207" s="111" t="s">
        <v>335</v>
      </c>
      <c r="F207" s="112"/>
      <c r="G207" s="116" t="s">
        <v>336</v>
      </c>
      <c r="H207" s="110" t="s">
        <v>395</v>
      </c>
      <c r="I207" s="87" t="s">
        <v>338</v>
      </c>
      <c r="J207" s="87" t="s">
        <v>338</v>
      </c>
      <c r="K207" s="87" t="s">
        <v>338</v>
      </c>
      <c r="L207" s="87" t="s">
        <v>338</v>
      </c>
      <c r="M207" s="87" t="s">
        <v>338</v>
      </c>
      <c r="N207" s="87" t="s">
        <v>338</v>
      </c>
      <c r="O207" s="88" t="s">
        <v>338</v>
      </c>
      <c r="P207" s="89"/>
    </row>
    <row r="208" spans="2:16" ht="15">
      <c r="B208" s="80"/>
      <c r="C208" s="117" t="s">
        <v>339</v>
      </c>
      <c r="D208" s="118"/>
      <c r="E208" s="119"/>
      <c r="F208" s="120"/>
      <c r="G208" s="117" t="s">
        <v>339</v>
      </c>
      <c r="H208" s="121"/>
      <c r="I208" s="121"/>
      <c r="J208" s="121"/>
      <c r="K208" s="121"/>
      <c r="L208" s="121"/>
      <c r="M208" s="121"/>
      <c r="N208" s="121"/>
      <c r="O208" s="121"/>
      <c r="P208" s="101"/>
    </row>
    <row r="209" spans="2:16" ht="15">
      <c r="B209" s="89"/>
      <c r="C209" s="109"/>
      <c r="D209" s="110" t="s">
        <v>402</v>
      </c>
      <c r="E209" s="122" t="s">
        <v>329</v>
      </c>
      <c r="F209" s="112"/>
      <c r="G209" s="113"/>
      <c r="H209" s="110" t="s">
        <v>403</v>
      </c>
      <c r="I209" s="87" t="s">
        <v>332</v>
      </c>
      <c r="J209" s="87" t="s">
        <v>332</v>
      </c>
      <c r="K209" s="87" t="s">
        <v>332</v>
      </c>
      <c r="L209" s="87" t="s">
        <v>332</v>
      </c>
      <c r="M209" s="87" t="s">
        <v>332</v>
      </c>
      <c r="N209" s="87" t="s">
        <v>332</v>
      </c>
      <c r="O209" s="88" t="s">
        <v>332</v>
      </c>
      <c r="P209" s="89"/>
    </row>
    <row r="210" spans="2:16" ht="15">
      <c r="B210" s="89"/>
      <c r="C210" s="123"/>
      <c r="D210" s="110" t="s">
        <v>400</v>
      </c>
      <c r="E210" s="122" t="s">
        <v>335</v>
      </c>
      <c r="F210" s="112"/>
      <c r="G210" s="124"/>
      <c r="H210" s="110" t="s">
        <v>394</v>
      </c>
      <c r="I210" s="87" t="s">
        <v>338</v>
      </c>
      <c r="J210" s="87" t="s">
        <v>338</v>
      </c>
      <c r="K210" s="87" t="s">
        <v>338</v>
      </c>
      <c r="L210" s="87" t="s">
        <v>338</v>
      </c>
      <c r="M210" s="87" t="s">
        <v>338</v>
      </c>
      <c r="N210" s="87" t="s">
        <v>338</v>
      </c>
      <c r="O210" s="88" t="s">
        <v>338</v>
      </c>
      <c r="P210" s="89"/>
    </row>
    <row r="211" spans="2:16" ht="15.75">
      <c r="B211" s="80"/>
      <c r="C211" s="83"/>
      <c r="D211" s="83"/>
      <c r="E211" s="83"/>
      <c r="F211" s="83"/>
      <c r="G211" s="125" t="s">
        <v>340</v>
      </c>
      <c r="H211" s="100"/>
      <c r="I211" s="100"/>
      <c r="J211" s="100"/>
      <c r="K211" s="83"/>
      <c r="L211" s="83"/>
      <c r="M211" s="83"/>
      <c r="N211" s="126"/>
      <c r="O211" s="81"/>
      <c r="P211" s="101"/>
    </row>
    <row r="212" spans="2:16" ht="15">
      <c r="B212" s="80"/>
      <c r="C212" s="127" t="s">
        <v>341</v>
      </c>
      <c r="D212" s="83"/>
      <c r="E212" s="83"/>
      <c r="F212" s="83"/>
      <c r="G212" s="128" t="s">
        <v>342</v>
      </c>
      <c r="H212" s="128" t="s">
        <v>343</v>
      </c>
      <c r="I212" s="128" t="s">
        <v>344</v>
      </c>
      <c r="J212" s="128" t="s">
        <v>345</v>
      </c>
      <c r="K212" s="128" t="s">
        <v>346</v>
      </c>
      <c r="L212" s="129" t="s">
        <v>79</v>
      </c>
      <c r="M212" s="130"/>
      <c r="N212" s="131" t="s">
        <v>347</v>
      </c>
      <c r="O212" s="132" t="s">
        <v>348</v>
      </c>
      <c r="P212" s="89"/>
    </row>
    <row r="213" spans="2:16" ht="15">
      <c r="B213" s="89"/>
      <c r="C213" s="133" t="s">
        <v>349</v>
      </c>
      <c r="D213" s="134" t="str">
        <f>IF(D206&gt;"",D206&amp;" - "&amp;H206,"")</f>
        <v>Marianna Saarialho - Katrin Pelli</v>
      </c>
      <c r="E213" s="135"/>
      <c r="F213" s="136"/>
      <c r="G213" s="137">
        <v>-7</v>
      </c>
      <c r="H213" s="137">
        <v>-6</v>
      </c>
      <c r="I213" s="137">
        <v>8</v>
      </c>
      <c r="J213" s="137">
        <v>-3</v>
      </c>
      <c r="K213" s="137"/>
      <c r="L213" s="138">
        <f>IF(ISBLANK(G213),"",COUNTIF(G213:K213,"&gt;=0"))</f>
        <v>1</v>
      </c>
      <c r="M213" s="139">
        <f>IF(ISBLANK(G213),"",(IF(LEFT(G213,1)="-",1,0)+IF(LEFT(H213,1)="-",1,0)+IF(LEFT(I213,1)="-",1,0)+IF(LEFT(J213,1)="-",1,0)+IF(LEFT(K213,1)="-",1,0)))</f>
        <v>3</v>
      </c>
      <c r="N213" s="140">
        <f aca="true" t="shared" si="7" ref="N213:O217">IF(L213=3,1,"")</f>
      </c>
      <c r="O213" s="141">
        <f t="shared" si="7"/>
        <v>1</v>
      </c>
      <c r="P213" s="89"/>
    </row>
    <row r="214" spans="2:16" ht="15">
      <c r="B214" s="89"/>
      <c r="C214" s="133" t="s">
        <v>350</v>
      </c>
      <c r="D214" s="134" t="str">
        <f>IF(D207&gt;"",D207&amp;" - "&amp;H207,"")</f>
        <v>Kaarina Saarialho - Alexandra Lotto</v>
      </c>
      <c r="E214" s="135"/>
      <c r="F214" s="136"/>
      <c r="G214" s="142">
        <v>-9</v>
      </c>
      <c r="H214" s="137">
        <v>-6</v>
      </c>
      <c r="I214" s="137">
        <v>4</v>
      </c>
      <c r="J214" s="137">
        <v>-14</v>
      </c>
      <c r="K214" s="137"/>
      <c r="L214" s="138">
        <f>IF(ISBLANK(G214),"",COUNTIF(G214:K214,"&gt;=0"))</f>
        <v>1</v>
      </c>
      <c r="M214" s="139">
        <f>IF(ISBLANK(G214),"",(IF(LEFT(G214,1)="-",1,0)+IF(LEFT(H214,1)="-",1,0)+IF(LEFT(I214,1)="-",1,0)+IF(LEFT(J214,1)="-",1,0)+IF(LEFT(K214,1)="-",1,0)))</f>
        <v>3</v>
      </c>
      <c r="N214" s="140">
        <f t="shared" si="7"/>
      </c>
      <c r="O214" s="141">
        <f t="shared" si="7"/>
        <v>1</v>
      </c>
      <c r="P214" s="89"/>
    </row>
    <row r="215" spans="2:16" ht="15">
      <c r="B215" s="89"/>
      <c r="C215" s="143" t="s">
        <v>351</v>
      </c>
      <c r="D215" s="144" t="str">
        <f>IF(D209&gt;"",D209&amp;" / "&amp;D210,"")</f>
        <v>Marianna Saarialho / Kaarina Saarialho</v>
      </c>
      <c r="E215" s="145" t="str">
        <f>IF(H209&gt;"",H209&amp;" / "&amp;H210,"")</f>
        <v>Katrin Pelli / Ksenia Nerman</v>
      </c>
      <c r="F215" s="146"/>
      <c r="G215" s="147">
        <v>-9</v>
      </c>
      <c r="H215" s="148">
        <v>-5</v>
      </c>
      <c r="I215" s="149">
        <v>-5</v>
      </c>
      <c r="J215" s="149"/>
      <c r="K215" s="149"/>
      <c r="L215" s="138">
        <f>IF(ISBLANK(G215),"",COUNTIF(G215:K215,"&gt;=0"))</f>
        <v>0</v>
      </c>
      <c r="M215" s="139">
        <f>IF(ISBLANK(G215),"",(IF(LEFT(G215,1)="-",1,0)+IF(LEFT(H215,1)="-",1,0)+IF(LEFT(I215,1)="-",1,0)+IF(LEFT(J215,1)="-",1,0)+IF(LEFT(K215,1)="-",1,0)))</f>
        <v>3</v>
      </c>
      <c r="N215" s="140">
        <f t="shared" si="7"/>
      </c>
      <c r="O215" s="141">
        <f t="shared" si="7"/>
        <v>1</v>
      </c>
      <c r="P215" s="89"/>
    </row>
    <row r="216" spans="2:16" ht="15">
      <c r="B216" s="89"/>
      <c r="C216" s="133" t="s">
        <v>352</v>
      </c>
      <c r="D216" s="134" t="str">
        <f>IF(+D206&gt;"",D206&amp;" - "&amp;H207,"")</f>
        <v>Marianna Saarialho - Alexandra Lotto</v>
      </c>
      <c r="E216" s="135"/>
      <c r="F216" s="136"/>
      <c r="G216" s="150"/>
      <c r="H216" s="137"/>
      <c r="I216" s="137"/>
      <c r="J216" s="137"/>
      <c r="K216" s="151"/>
      <c r="L216" s="138">
        <f>IF(ISBLANK(G216),"",COUNTIF(G216:K216,"&gt;=0"))</f>
      </c>
      <c r="M216" s="139">
        <f>IF(ISBLANK(G216),"",(IF(LEFT(G216,1)="-",1,0)+IF(LEFT(H216,1)="-",1,0)+IF(LEFT(I216,1)="-",1,0)+IF(LEFT(J216,1)="-",1,0)+IF(LEFT(K216,1)="-",1,0)))</f>
      </c>
      <c r="N216" s="140">
        <f t="shared" si="7"/>
      </c>
      <c r="O216" s="141">
        <f t="shared" si="7"/>
      </c>
      <c r="P216" s="89"/>
    </row>
    <row r="217" spans="2:16" ht="15.75" thickBot="1">
      <c r="B217" s="89"/>
      <c r="C217" s="133" t="s">
        <v>353</v>
      </c>
      <c r="D217" s="134" t="str">
        <f>IF(+D207&gt;"",D207&amp;" - "&amp;H206,"")</f>
        <v>Kaarina Saarialho - Katrin Pelli</v>
      </c>
      <c r="E217" s="135"/>
      <c r="F217" s="136"/>
      <c r="G217" s="151"/>
      <c r="H217" s="137"/>
      <c r="I217" s="151"/>
      <c r="J217" s="137"/>
      <c r="K217" s="137"/>
      <c r="L217" s="138">
        <f>IF(ISBLANK(G217),"",COUNTIF(G217:K217,"&gt;=0"))</f>
      </c>
      <c r="M217" s="152">
        <f>IF(ISBLANK(G217),"",(IF(LEFT(G217,1)="-",1,0)+IF(LEFT(H217,1)="-",1,0)+IF(LEFT(I217,1)="-",1,0)+IF(LEFT(J217,1)="-",1,0)+IF(LEFT(K217,1)="-",1,0)))</f>
      </c>
      <c r="N217" s="140">
        <f t="shared" si="7"/>
      </c>
      <c r="O217" s="141">
        <f t="shared" si="7"/>
      </c>
      <c r="P217" s="89"/>
    </row>
    <row r="218" spans="2:16" ht="16.5" thickBot="1">
      <c r="B218" s="80"/>
      <c r="C218" s="83"/>
      <c r="D218" s="83"/>
      <c r="E218" s="83"/>
      <c r="F218" s="83"/>
      <c r="G218" s="83"/>
      <c r="H218" s="83"/>
      <c r="I218" s="83"/>
      <c r="J218" s="153" t="s">
        <v>305</v>
      </c>
      <c r="K218" s="154"/>
      <c r="L218" s="155">
        <f>IF(ISBLANK(E213),"",SUM(L213:L217))</f>
      </c>
      <c r="M218" s="156">
        <f>IF(ISBLANK(F213),"",SUM(M213:M217))</f>
      </c>
      <c r="N218" s="157">
        <f>IF(ISBLANK(G213),"",SUM(N213:N217))</f>
        <v>0</v>
      </c>
      <c r="O218" s="158">
        <f>IF(ISBLANK(G213),"",SUM(O213:O217))</f>
        <v>3</v>
      </c>
      <c r="P218" s="89"/>
    </row>
    <row r="219" spans="2:16" ht="15">
      <c r="B219" s="80"/>
      <c r="C219" s="82" t="s">
        <v>354</v>
      </c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101"/>
    </row>
    <row r="220" spans="2:16" ht="15">
      <c r="B220" s="80"/>
      <c r="C220" s="159" t="s">
        <v>355</v>
      </c>
      <c r="D220" s="159"/>
      <c r="E220" s="159" t="s">
        <v>356</v>
      </c>
      <c r="F220" s="160"/>
      <c r="G220" s="159"/>
      <c r="H220" s="159" t="s">
        <v>112</v>
      </c>
      <c r="I220" s="160"/>
      <c r="J220" s="159"/>
      <c r="K220" s="161" t="s">
        <v>357</v>
      </c>
      <c r="L220" s="81"/>
      <c r="M220" s="83"/>
      <c r="N220" s="83"/>
      <c r="O220" s="83"/>
      <c r="P220" s="101"/>
    </row>
    <row r="221" spans="2:16" ht="18.75" thickBot="1">
      <c r="B221" s="80"/>
      <c r="C221" s="83"/>
      <c r="D221" s="83"/>
      <c r="E221" s="83"/>
      <c r="F221" s="83"/>
      <c r="G221" s="83"/>
      <c r="H221" s="83"/>
      <c r="I221" s="83"/>
      <c r="J221" s="83"/>
      <c r="K221" s="162" t="str">
        <f>IF(N218=3,D205,IF(O218=3,H205,""))</f>
        <v>Spinni</v>
      </c>
      <c r="L221" s="163"/>
      <c r="M221" s="163"/>
      <c r="N221" s="163"/>
      <c r="O221" s="164"/>
      <c r="P221" s="89"/>
    </row>
    <row r="222" spans="2:16" ht="18">
      <c r="B222" s="165"/>
      <c r="C222" s="166"/>
      <c r="D222" s="166"/>
      <c r="E222" s="166"/>
      <c r="F222" s="166"/>
      <c r="G222" s="166"/>
      <c r="H222" s="166"/>
      <c r="I222" s="166"/>
      <c r="J222" s="166"/>
      <c r="K222" s="167"/>
      <c r="L222" s="167"/>
      <c r="M222" s="167"/>
      <c r="N222" s="167"/>
      <c r="O222" s="167"/>
      <c r="P222" s="168"/>
    </row>
    <row r="224" ht="12.75">
      <c r="C224" t="s">
        <v>371</v>
      </c>
    </row>
    <row r="226" spans="2:16" ht="15.75">
      <c r="B226" s="75"/>
      <c r="C226" s="76"/>
      <c r="D226" s="77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9"/>
    </row>
    <row r="227" spans="2:16" ht="15.75">
      <c r="B227" s="80"/>
      <c r="C227" s="81"/>
      <c r="D227" s="82" t="s">
        <v>317</v>
      </c>
      <c r="E227" s="83"/>
      <c r="F227" s="83"/>
      <c r="G227" s="81"/>
      <c r="H227" s="84" t="s">
        <v>318</v>
      </c>
      <c r="I227" s="85"/>
      <c r="J227" s="86"/>
      <c r="K227" s="87"/>
      <c r="L227" s="87"/>
      <c r="M227" s="87"/>
      <c r="N227" s="87"/>
      <c r="O227" s="88"/>
      <c r="P227" s="89"/>
    </row>
    <row r="228" spans="2:16" ht="20.25">
      <c r="B228" s="80"/>
      <c r="C228" s="91"/>
      <c r="D228" s="92" t="s">
        <v>319</v>
      </c>
      <c r="E228" s="83"/>
      <c r="F228" s="83"/>
      <c r="G228" s="81"/>
      <c r="H228" s="84" t="s">
        <v>320</v>
      </c>
      <c r="I228" s="85"/>
      <c r="J228" s="86"/>
      <c r="K228" s="87"/>
      <c r="L228" s="87"/>
      <c r="M228" s="87"/>
      <c r="N228" s="87"/>
      <c r="O228" s="88"/>
      <c r="P228" s="89"/>
    </row>
    <row r="229" spans="2:16" ht="15">
      <c r="B229" s="80"/>
      <c r="C229" s="83"/>
      <c r="D229" s="83"/>
      <c r="E229" s="83"/>
      <c r="F229" s="83"/>
      <c r="G229" s="83"/>
      <c r="H229" s="84" t="s">
        <v>321</v>
      </c>
      <c r="I229" s="94"/>
      <c r="J229" s="86"/>
      <c r="K229" s="86"/>
      <c r="L229" s="86"/>
      <c r="M229" s="86"/>
      <c r="N229" s="86"/>
      <c r="O229" s="95"/>
      <c r="P229" s="89"/>
    </row>
    <row r="230" spans="2:16" ht="15.75">
      <c r="B230" s="80"/>
      <c r="C230" s="83"/>
      <c r="D230" s="83"/>
      <c r="E230" s="83"/>
      <c r="F230" s="83"/>
      <c r="G230" s="83"/>
      <c r="H230" s="84" t="s">
        <v>322</v>
      </c>
      <c r="I230" s="85"/>
      <c r="J230" s="96"/>
      <c r="K230" s="97"/>
      <c r="L230" s="97"/>
      <c r="M230" s="98" t="s">
        <v>323</v>
      </c>
      <c r="N230" s="99"/>
      <c r="O230" s="95"/>
      <c r="P230" s="89"/>
    </row>
    <row r="231" spans="2:16" ht="15">
      <c r="B231" s="80"/>
      <c r="C231" s="81"/>
      <c r="D231" s="100" t="s">
        <v>324</v>
      </c>
      <c r="E231" s="83"/>
      <c r="F231" s="83"/>
      <c r="G231" s="83"/>
      <c r="H231" s="100" t="s">
        <v>324</v>
      </c>
      <c r="I231" s="83"/>
      <c r="J231" s="83"/>
      <c r="K231" s="83"/>
      <c r="L231" s="83"/>
      <c r="M231" s="83"/>
      <c r="N231" s="83"/>
      <c r="O231" s="83"/>
      <c r="P231" s="101"/>
    </row>
    <row r="232" spans="2:16" ht="15.75">
      <c r="B232" s="89"/>
      <c r="C232" s="102" t="s">
        <v>325</v>
      </c>
      <c r="D232" s="103" t="s">
        <v>89</v>
      </c>
      <c r="E232" s="104"/>
      <c r="F232" s="105"/>
      <c r="G232" s="106" t="s">
        <v>326</v>
      </c>
      <c r="H232" s="103" t="s">
        <v>100</v>
      </c>
      <c r="I232" s="107"/>
      <c r="J232" s="107"/>
      <c r="K232" s="107"/>
      <c r="L232" s="107"/>
      <c r="M232" s="107"/>
      <c r="N232" s="107"/>
      <c r="O232" s="108"/>
      <c r="P232" s="89"/>
    </row>
    <row r="233" spans="2:16" ht="15">
      <c r="B233" s="89"/>
      <c r="C233" s="109" t="s">
        <v>327</v>
      </c>
      <c r="D233" s="110" t="s">
        <v>389</v>
      </c>
      <c r="E233" s="111" t="s">
        <v>329</v>
      </c>
      <c r="F233" s="112"/>
      <c r="G233" s="113" t="s">
        <v>330</v>
      </c>
      <c r="H233" s="110" t="s">
        <v>394</v>
      </c>
      <c r="I233" s="87" t="s">
        <v>332</v>
      </c>
      <c r="J233" s="87" t="s">
        <v>332</v>
      </c>
      <c r="K233" s="87" t="s">
        <v>332</v>
      </c>
      <c r="L233" s="87" t="s">
        <v>332</v>
      </c>
      <c r="M233" s="87" t="s">
        <v>332</v>
      </c>
      <c r="N233" s="87" t="s">
        <v>332</v>
      </c>
      <c r="O233" s="88" t="s">
        <v>332</v>
      </c>
      <c r="P233" s="89"/>
    </row>
    <row r="234" spans="2:16" ht="15">
      <c r="B234" s="89"/>
      <c r="C234" s="115" t="s">
        <v>333</v>
      </c>
      <c r="D234" s="110" t="s">
        <v>391</v>
      </c>
      <c r="E234" s="111" t="s">
        <v>335</v>
      </c>
      <c r="F234" s="112"/>
      <c r="G234" s="116" t="s">
        <v>336</v>
      </c>
      <c r="H234" s="110" t="s">
        <v>395</v>
      </c>
      <c r="I234" s="87" t="s">
        <v>338</v>
      </c>
      <c r="J234" s="87" t="s">
        <v>338</v>
      </c>
      <c r="K234" s="87" t="s">
        <v>338</v>
      </c>
      <c r="L234" s="87" t="s">
        <v>338</v>
      </c>
      <c r="M234" s="87" t="s">
        <v>338</v>
      </c>
      <c r="N234" s="87" t="s">
        <v>338</v>
      </c>
      <c r="O234" s="88" t="s">
        <v>338</v>
      </c>
      <c r="P234" s="89"/>
    </row>
    <row r="235" spans="2:16" ht="15">
      <c r="B235" s="80"/>
      <c r="C235" s="117" t="s">
        <v>339</v>
      </c>
      <c r="D235" s="118"/>
      <c r="E235" s="119"/>
      <c r="F235" s="120"/>
      <c r="G235" s="117" t="s">
        <v>339</v>
      </c>
      <c r="H235" s="121"/>
      <c r="I235" s="121"/>
      <c r="J235" s="121"/>
      <c r="K235" s="121"/>
      <c r="L235" s="121"/>
      <c r="M235" s="121"/>
      <c r="N235" s="121"/>
      <c r="O235" s="121"/>
      <c r="P235" s="101"/>
    </row>
    <row r="236" spans="2:16" ht="15">
      <c r="B236" s="89"/>
      <c r="C236" s="109"/>
      <c r="D236" s="110" t="s">
        <v>389</v>
      </c>
      <c r="E236" s="122" t="s">
        <v>329</v>
      </c>
      <c r="F236" s="112"/>
      <c r="G236" s="113"/>
      <c r="H236" s="110" t="s">
        <v>395</v>
      </c>
      <c r="I236" s="87" t="s">
        <v>332</v>
      </c>
      <c r="J236" s="87" t="s">
        <v>332</v>
      </c>
      <c r="K236" s="87" t="s">
        <v>332</v>
      </c>
      <c r="L236" s="87" t="s">
        <v>332</v>
      </c>
      <c r="M236" s="87" t="s">
        <v>332</v>
      </c>
      <c r="N236" s="87" t="s">
        <v>332</v>
      </c>
      <c r="O236" s="88" t="s">
        <v>332</v>
      </c>
      <c r="P236" s="89"/>
    </row>
    <row r="237" spans="2:16" ht="15">
      <c r="B237" s="89"/>
      <c r="C237" s="123"/>
      <c r="D237" s="110" t="s">
        <v>391</v>
      </c>
      <c r="E237" s="122" t="s">
        <v>335</v>
      </c>
      <c r="F237" s="112"/>
      <c r="G237" s="124"/>
      <c r="H237" s="110" t="s">
        <v>403</v>
      </c>
      <c r="I237" s="87" t="s">
        <v>338</v>
      </c>
      <c r="J237" s="87" t="s">
        <v>338</v>
      </c>
      <c r="K237" s="87" t="s">
        <v>338</v>
      </c>
      <c r="L237" s="87" t="s">
        <v>338</v>
      </c>
      <c r="M237" s="87" t="s">
        <v>338</v>
      </c>
      <c r="N237" s="87" t="s">
        <v>338</v>
      </c>
      <c r="O237" s="88" t="s">
        <v>338</v>
      </c>
      <c r="P237" s="89"/>
    </row>
    <row r="238" spans="2:16" ht="15.75">
      <c r="B238" s="80"/>
      <c r="C238" s="83"/>
      <c r="D238" s="83"/>
      <c r="E238" s="83"/>
      <c r="F238" s="83"/>
      <c r="G238" s="125" t="s">
        <v>340</v>
      </c>
      <c r="H238" s="100"/>
      <c r="I238" s="100"/>
      <c r="J238" s="100"/>
      <c r="K238" s="83"/>
      <c r="L238" s="83"/>
      <c r="M238" s="83"/>
      <c r="N238" s="126"/>
      <c r="O238" s="81"/>
      <c r="P238" s="101"/>
    </row>
    <row r="239" spans="2:16" ht="15">
      <c r="B239" s="80"/>
      <c r="C239" s="127" t="s">
        <v>341</v>
      </c>
      <c r="D239" s="83"/>
      <c r="E239" s="83"/>
      <c r="F239" s="83"/>
      <c r="G239" s="128" t="s">
        <v>342</v>
      </c>
      <c r="H239" s="128" t="s">
        <v>343</v>
      </c>
      <c r="I239" s="128" t="s">
        <v>344</v>
      </c>
      <c r="J239" s="128" t="s">
        <v>345</v>
      </c>
      <c r="K239" s="128" t="s">
        <v>346</v>
      </c>
      <c r="L239" s="129" t="s">
        <v>79</v>
      </c>
      <c r="M239" s="130"/>
      <c r="N239" s="131" t="s">
        <v>347</v>
      </c>
      <c r="O239" s="132" t="s">
        <v>348</v>
      </c>
      <c r="P239" s="89"/>
    </row>
    <row r="240" spans="2:16" ht="15">
      <c r="B240" s="89"/>
      <c r="C240" s="133" t="s">
        <v>349</v>
      </c>
      <c r="D240" s="134" t="str">
        <f>IF(D233&gt;"",D233&amp;" - "&amp;H233,"")</f>
        <v>Sofie Eriksson - Ksenia Nerman</v>
      </c>
      <c r="E240" s="135"/>
      <c r="F240" s="136"/>
      <c r="G240" s="137">
        <v>3</v>
      </c>
      <c r="H240" s="137">
        <v>5</v>
      </c>
      <c r="I240" s="137">
        <v>3</v>
      </c>
      <c r="J240" s="137"/>
      <c r="K240" s="137"/>
      <c r="L240" s="138">
        <f>IF(ISBLANK(G240),"",COUNTIF(G240:K240,"&gt;=0"))</f>
        <v>3</v>
      </c>
      <c r="M240" s="139">
        <f>IF(ISBLANK(G240),"",(IF(LEFT(G240,1)="-",1,0)+IF(LEFT(H240,1)="-",1,0)+IF(LEFT(I240,1)="-",1,0)+IF(LEFT(J240,1)="-",1,0)+IF(LEFT(K240,1)="-",1,0)))</f>
        <v>0</v>
      </c>
      <c r="N240" s="140">
        <f aca="true" t="shared" si="8" ref="N240:O244">IF(L240=3,1,"")</f>
        <v>1</v>
      </c>
      <c r="O240" s="141">
        <f t="shared" si="8"/>
      </c>
      <c r="P240" s="89"/>
    </row>
    <row r="241" spans="2:16" ht="15">
      <c r="B241" s="89"/>
      <c r="C241" s="133" t="s">
        <v>350</v>
      </c>
      <c r="D241" s="134" t="str">
        <f>IF(D234&gt;"",D234&amp;" - "&amp;H234,"")</f>
        <v>Carina Englund - Alexandra Lotto</v>
      </c>
      <c r="E241" s="135"/>
      <c r="F241" s="136"/>
      <c r="G241" s="142">
        <v>-6</v>
      </c>
      <c r="H241" s="137">
        <v>6</v>
      </c>
      <c r="I241" s="137">
        <v>8</v>
      </c>
      <c r="J241" s="137">
        <v>-7</v>
      </c>
      <c r="K241" s="137">
        <v>-6</v>
      </c>
      <c r="L241" s="138">
        <f>IF(ISBLANK(G241),"",COUNTIF(G241:K241,"&gt;=0"))</f>
        <v>2</v>
      </c>
      <c r="M241" s="139">
        <f>IF(ISBLANK(G241),"",(IF(LEFT(G241,1)="-",1,0)+IF(LEFT(H241,1)="-",1,0)+IF(LEFT(I241,1)="-",1,0)+IF(LEFT(J241,1)="-",1,0)+IF(LEFT(K241,1)="-",1,0)))</f>
        <v>3</v>
      </c>
      <c r="N241" s="140">
        <f t="shared" si="8"/>
      </c>
      <c r="O241" s="141">
        <f t="shared" si="8"/>
        <v>1</v>
      </c>
      <c r="P241" s="89"/>
    </row>
    <row r="242" spans="2:16" ht="15">
      <c r="B242" s="89"/>
      <c r="C242" s="143" t="s">
        <v>351</v>
      </c>
      <c r="D242" s="144" t="str">
        <f>IF(D236&gt;"",D236&amp;" / "&amp;D237,"")</f>
        <v>Sofie Eriksson / Carina Englund</v>
      </c>
      <c r="E242" s="145" t="str">
        <f>IF(H236&gt;"",H236&amp;" / "&amp;H237,"")</f>
        <v>Alexandra Lotto / Katrin Pelli</v>
      </c>
      <c r="F242" s="146"/>
      <c r="G242" s="147">
        <v>6</v>
      </c>
      <c r="H242" s="148">
        <v>-10</v>
      </c>
      <c r="I242" s="149">
        <v>9</v>
      </c>
      <c r="J242" s="149">
        <v>6</v>
      </c>
      <c r="K242" s="149"/>
      <c r="L242" s="138">
        <f>IF(ISBLANK(G242),"",COUNTIF(G242:K242,"&gt;=0"))</f>
        <v>3</v>
      </c>
      <c r="M242" s="139">
        <f>IF(ISBLANK(G242),"",(IF(LEFT(G242,1)="-",1,0)+IF(LEFT(H242,1)="-",1,0)+IF(LEFT(I242,1)="-",1,0)+IF(LEFT(J242,1)="-",1,0)+IF(LEFT(K242,1)="-",1,0)))</f>
        <v>1</v>
      </c>
      <c r="N242" s="140">
        <f t="shared" si="8"/>
        <v>1</v>
      </c>
      <c r="O242" s="141">
        <f t="shared" si="8"/>
      </c>
      <c r="P242" s="89"/>
    </row>
    <row r="243" spans="2:16" ht="15">
      <c r="B243" s="89"/>
      <c r="C243" s="133" t="s">
        <v>352</v>
      </c>
      <c r="D243" s="134" t="str">
        <f>IF(+D233&gt;"",D233&amp;" - "&amp;H234,"")</f>
        <v>Sofie Eriksson - Alexandra Lotto</v>
      </c>
      <c r="E243" s="135"/>
      <c r="F243" s="136"/>
      <c r="G243" s="150">
        <v>4</v>
      </c>
      <c r="H243" s="137">
        <v>6</v>
      </c>
      <c r="I243" s="137">
        <v>4</v>
      </c>
      <c r="J243" s="137"/>
      <c r="K243" s="151"/>
      <c r="L243" s="138">
        <f>IF(ISBLANK(G243),"",COUNTIF(G243:K243,"&gt;=0"))</f>
        <v>3</v>
      </c>
      <c r="M243" s="139">
        <f>IF(ISBLANK(G243),"",(IF(LEFT(G243,1)="-",1,0)+IF(LEFT(H243,1)="-",1,0)+IF(LEFT(I243,1)="-",1,0)+IF(LEFT(J243,1)="-",1,0)+IF(LEFT(K243,1)="-",1,0)))</f>
        <v>0</v>
      </c>
      <c r="N243" s="140">
        <f t="shared" si="8"/>
        <v>1</v>
      </c>
      <c r="O243" s="141">
        <f t="shared" si="8"/>
      </c>
      <c r="P243" s="89"/>
    </row>
    <row r="244" spans="2:16" ht="15.75" thickBot="1">
      <c r="B244" s="89"/>
      <c r="C244" s="133" t="s">
        <v>353</v>
      </c>
      <c r="D244" s="134" t="str">
        <f>IF(+D234&gt;"",D234&amp;" - "&amp;H233,"")</f>
        <v>Carina Englund - Ksenia Nerman</v>
      </c>
      <c r="E244" s="135"/>
      <c r="F244" s="136"/>
      <c r="G244" s="151"/>
      <c r="H244" s="137"/>
      <c r="I244" s="151"/>
      <c r="J244" s="137"/>
      <c r="K244" s="137"/>
      <c r="L244" s="138">
        <f>IF(ISBLANK(G244),"",COUNTIF(G244:K244,"&gt;=0"))</f>
      </c>
      <c r="M244" s="152">
        <f>IF(ISBLANK(G244),"",(IF(LEFT(G244,1)="-",1,0)+IF(LEFT(H244,1)="-",1,0)+IF(LEFT(I244,1)="-",1,0)+IF(LEFT(J244,1)="-",1,0)+IF(LEFT(K244,1)="-",1,0)))</f>
      </c>
      <c r="N244" s="140">
        <f t="shared" si="8"/>
      </c>
      <c r="O244" s="141">
        <f t="shared" si="8"/>
      </c>
      <c r="P244" s="89"/>
    </row>
    <row r="245" spans="2:16" ht="16.5" thickBot="1">
      <c r="B245" s="80"/>
      <c r="C245" s="83"/>
      <c r="D245" s="83"/>
      <c r="E245" s="83"/>
      <c r="F245" s="83"/>
      <c r="G245" s="83"/>
      <c r="H245" s="83"/>
      <c r="I245" s="83"/>
      <c r="J245" s="153" t="s">
        <v>305</v>
      </c>
      <c r="K245" s="154"/>
      <c r="L245" s="155">
        <f>IF(ISBLANK(E240),"",SUM(L240:L244))</f>
      </c>
      <c r="M245" s="156">
        <f>IF(ISBLANK(F240),"",SUM(M240:M244))</f>
      </c>
      <c r="N245" s="157">
        <f>IF(ISBLANK(G240),"",SUM(N240:N244))</f>
        <v>3</v>
      </c>
      <c r="O245" s="158">
        <f>IF(ISBLANK(G240),"",SUM(O240:O244))</f>
        <v>1</v>
      </c>
      <c r="P245" s="89"/>
    </row>
    <row r="246" spans="2:16" ht="15">
      <c r="B246" s="80"/>
      <c r="C246" s="82" t="s">
        <v>354</v>
      </c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101"/>
    </row>
    <row r="247" spans="2:16" ht="15">
      <c r="B247" s="80"/>
      <c r="C247" s="159" t="s">
        <v>355</v>
      </c>
      <c r="D247" s="159"/>
      <c r="E247" s="159" t="s">
        <v>356</v>
      </c>
      <c r="F247" s="160"/>
      <c r="G247" s="159"/>
      <c r="H247" s="159" t="s">
        <v>112</v>
      </c>
      <c r="I247" s="160"/>
      <c r="J247" s="159"/>
      <c r="K247" s="161" t="s">
        <v>357</v>
      </c>
      <c r="L247" s="81"/>
      <c r="M247" s="83"/>
      <c r="N247" s="83"/>
      <c r="O247" s="83"/>
      <c r="P247" s="101"/>
    </row>
    <row r="248" spans="2:16" ht="18.75" thickBot="1">
      <c r="B248" s="80"/>
      <c r="C248" s="83"/>
      <c r="D248" s="83"/>
      <c r="E248" s="83"/>
      <c r="F248" s="83"/>
      <c r="G248" s="83"/>
      <c r="H248" s="83"/>
      <c r="I248" s="83"/>
      <c r="J248" s="83"/>
      <c r="K248" s="162" t="str">
        <f>IF(N245=3,D232,IF(O245=3,H232,""))</f>
        <v>ParPi</v>
      </c>
      <c r="L248" s="163"/>
      <c r="M248" s="163"/>
      <c r="N248" s="163"/>
      <c r="O248" s="164"/>
      <c r="P248" s="89"/>
    </row>
    <row r="249" spans="2:16" ht="18">
      <c r="B249" s="165"/>
      <c r="C249" s="166"/>
      <c r="D249" s="166"/>
      <c r="E249" s="166"/>
      <c r="F249" s="166"/>
      <c r="G249" s="166"/>
      <c r="H249" s="166"/>
      <c r="I249" s="166"/>
      <c r="J249" s="166"/>
      <c r="K249" s="167"/>
      <c r="L249" s="167"/>
      <c r="M249" s="167"/>
      <c r="N249" s="167"/>
      <c r="O249" s="167"/>
      <c r="P249" s="168"/>
    </row>
    <row r="251" ht="12.75">
      <c r="C251" t="s">
        <v>371</v>
      </c>
    </row>
    <row r="253" spans="2:16" ht="15.75">
      <c r="B253" s="75"/>
      <c r="C253" s="76"/>
      <c r="D253" s="77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9"/>
    </row>
    <row r="254" spans="2:16" ht="15.75">
      <c r="B254" s="80"/>
      <c r="C254" s="81"/>
      <c r="D254" s="82" t="s">
        <v>317</v>
      </c>
      <c r="E254" s="83"/>
      <c r="F254" s="83"/>
      <c r="G254" s="81"/>
      <c r="H254" s="84" t="s">
        <v>318</v>
      </c>
      <c r="I254" s="85"/>
      <c r="J254" s="86"/>
      <c r="K254" s="87"/>
      <c r="L254" s="87"/>
      <c r="M254" s="87"/>
      <c r="N254" s="87"/>
      <c r="O254" s="88"/>
      <c r="P254" s="89"/>
    </row>
    <row r="255" spans="2:16" ht="20.25">
      <c r="B255" s="80"/>
      <c r="C255" s="91"/>
      <c r="D255" s="92" t="s">
        <v>319</v>
      </c>
      <c r="E255" s="83"/>
      <c r="F255" s="83"/>
      <c r="G255" s="81"/>
      <c r="H255" s="84" t="s">
        <v>320</v>
      </c>
      <c r="I255" s="85"/>
      <c r="J255" s="86"/>
      <c r="K255" s="87"/>
      <c r="L255" s="87"/>
      <c r="M255" s="87"/>
      <c r="N255" s="87"/>
      <c r="O255" s="88"/>
      <c r="P255" s="89"/>
    </row>
    <row r="256" spans="2:16" ht="15">
      <c r="B256" s="80"/>
      <c r="C256" s="83"/>
      <c r="D256" s="83"/>
      <c r="E256" s="83"/>
      <c r="F256" s="83"/>
      <c r="G256" s="83"/>
      <c r="H256" s="84" t="s">
        <v>321</v>
      </c>
      <c r="I256" s="94"/>
      <c r="J256" s="86"/>
      <c r="K256" s="86"/>
      <c r="L256" s="86"/>
      <c r="M256" s="86"/>
      <c r="N256" s="86"/>
      <c r="O256" s="95"/>
      <c r="P256" s="89"/>
    </row>
    <row r="257" spans="2:16" ht="15.75">
      <c r="B257" s="80"/>
      <c r="C257" s="83"/>
      <c r="D257" s="83"/>
      <c r="E257" s="83"/>
      <c r="F257" s="83"/>
      <c r="G257" s="83"/>
      <c r="H257" s="84" t="s">
        <v>322</v>
      </c>
      <c r="I257" s="85"/>
      <c r="J257" s="96"/>
      <c r="K257" s="97"/>
      <c r="L257" s="97"/>
      <c r="M257" s="98" t="s">
        <v>323</v>
      </c>
      <c r="N257" s="99"/>
      <c r="O257" s="95"/>
      <c r="P257" s="89"/>
    </row>
    <row r="258" spans="2:16" ht="15">
      <c r="B258" s="80"/>
      <c r="C258" s="81"/>
      <c r="D258" s="100" t="s">
        <v>324</v>
      </c>
      <c r="E258" s="83"/>
      <c r="F258" s="83"/>
      <c r="G258" s="83"/>
      <c r="H258" s="100" t="s">
        <v>324</v>
      </c>
      <c r="I258" s="83"/>
      <c r="J258" s="83"/>
      <c r="K258" s="83"/>
      <c r="L258" s="83"/>
      <c r="M258" s="83"/>
      <c r="N258" s="83"/>
      <c r="O258" s="83"/>
      <c r="P258" s="101"/>
    </row>
    <row r="259" spans="2:16" ht="15.75">
      <c r="B259" s="89"/>
      <c r="C259" s="102" t="s">
        <v>325</v>
      </c>
      <c r="D259" s="103" t="s">
        <v>89</v>
      </c>
      <c r="E259" s="104"/>
      <c r="F259" s="105"/>
      <c r="G259" s="106" t="s">
        <v>326</v>
      </c>
      <c r="H259" s="103" t="s">
        <v>52</v>
      </c>
      <c r="I259" s="107"/>
      <c r="J259" s="107"/>
      <c r="K259" s="107"/>
      <c r="L259" s="107"/>
      <c r="M259" s="107"/>
      <c r="N259" s="107"/>
      <c r="O259" s="108"/>
      <c r="P259" s="89"/>
    </row>
    <row r="260" spans="2:16" ht="15">
      <c r="B260" s="89"/>
      <c r="C260" s="109" t="s">
        <v>327</v>
      </c>
      <c r="D260" s="110"/>
      <c r="E260" s="111" t="s">
        <v>329</v>
      </c>
      <c r="F260" s="112"/>
      <c r="G260" s="113" t="s">
        <v>330</v>
      </c>
      <c r="H260" s="110"/>
      <c r="I260" s="87" t="s">
        <v>332</v>
      </c>
      <c r="J260" s="87" t="s">
        <v>332</v>
      </c>
      <c r="K260" s="87" t="s">
        <v>332</v>
      </c>
      <c r="L260" s="87" t="s">
        <v>332</v>
      </c>
      <c r="M260" s="87" t="s">
        <v>332</v>
      </c>
      <c r="N260" s="87" t="s">
        <v>332</v>
      </c>
      <c r="O260" s="88" t="s">
        <v>332</v>
      </c>
      <c r="P260" s="89"/>
    </row>
    <row r="261" spans="2:16" ht="15">
      <c r="B261" s="89"/>
      <c r="C261" s="115" t="s">
        <v>333</v>
      </c>
      <c r="D261" s="110"/>
      <c r="E261" s="111" t="s">
        <v>335</v>
      </c>
      <c r="F261" s="112"/>
      <c r="G261" s="116" t="s">
        <v>336</v>
      </c>
      <c r="H261" s="110"/>
      <c r="I261" s="87" t="s">
        <v>338</v>
      </c>
      <c r="J261" s="87" t="s">
        <v>338</v>
      </c>
      <c r="K261" s="87" t="s">
        <v>338</v>
      </c>
      <c r="L261" s="87" t="s">
        <v>338</v>
      </c>
      <c r="M261" s="87" t="s">
        <v>338</v>
      </c>
      <c r="N261" s="87" t="s">
        <v>338</v>
      </c>
      <c r="O261" s="88" t="s">
        <v>338</v>
      </c>
      <c r="P261" s="89"/>
    </row>
    <row r="262" spans="2:16" ht="15">
      <c r="B262" s="80"/>
      <c r="C262" s="117" t="s">
        <v>339</v>
      </c>
      <c r="D262" s="118"/>
      <c r="E262" s="119"/>
      <c r="F262" s="120"/>
      <c r="G262" s="117" t="s">
        <v>339</v>
      </c>
      <c r="H262" s="121"/>
      <c r="I262" s="121"/>
      <c r="J262" s="121"/>
      <c r="K262" s="121"/>
      <c r="L262" s="121"/>
      <c r="M262" s="121"/>
      <c r="N262" s="121"/>
      <c r="O262" s="121"/>
      <c r="P262" s="101"/>
    </row>
    <row r="263" spans="2:16" ht="15">
      <c r="B263" s="89"/>
      <c r="C263" s="109"/>
      <c r="D263" s="110"/>
      <c r="E263" s="122" t="s">
        <v>329</v>
      </c>
      <c r="F263" s="112"/>
      <c r="G263" s="113"/>
      <c r="H263" s="110"/>
      <c r="I263" s="87" t="s">
        <v>332</v>
      </c>
      <c r="J263" s="87" t="s">
        <v>332</v>
      </c>
      <c r="K263" s="87" t="s">
        <v>332</v>
      </c>
      <c r="L263" s="87" t="s">
        <v>332</v>
      </c>
      <c r="M263" s="87" t="s">
        <v>332</v>
      </c>
      <c r="N263" s="87" t="s">
        <v>332</v>
      </c>
      <c r="O263" s="88" t="s">
        <v>332</v>
      </c>
      <c r="P263" s="89"/>
    </row>
    <row r="264" spans="2:16" ht="15">
      <c r="B264" s="89"/>
      <c r="C264" s="123"/>
      <c r="D264" s="110"/>
      <c r="E264" s="122" t="s">
        <v>335</v>
      </c>
      <c r="F264" s="112"/>
      <c r="G264" s="124"/>
      <c r="H264" s="110"/>
      <c r="I264" s="87" t="s">
        <v>338</v>
      </c>
      <c r="J264" s="87" t="s">
        <v>338</v>
      </c>
      <c r="K264" s="87" t="s">
        <v>338</v>
      </c>
      <c r="L264" s="87" t="s">
        <v>338</v>
      </c>
      <c r="M264" s="87" t="s">
        <v>338</v>
      </c>
      <c r="N264" s="87" t="s">
        <v>338</v>
      </c>
      <c r="O264" s="88" t="s">
        <v>338</v>
      </c>
      <c r="P264" s="89"/>
    </row>
    <row r="265" spans="2:16" ht="15.75">
      <c r="B265" s="80"/>
      <c r="C265" s="83"/>
      <c r="D265" s="83"/>
      <c r="E265" s="83"/>
      <c r="F265" s="83"/>
      <c r="G265" s="125" t="s">
        <v>340</v>
      </c>
      <c r="H265" s="100"/>
      <c r="I265" s="100"/>
      <c r="J265" s="100"/>
      <c r="K265" s="83"/>
      <c r="L265" s="83"/>
      <c r="M265" s="83"/>
      <c r="N265" s="126"/>
      <c r="O265" s="81"/>
      <c r="P265" s="101"/>
    </row>
    <row r="266" spans="2:16" ht="15">
      <c r="B266" s="80"/>
      <c r="C266" s="127" t="s">
        <v>341</v>
      </c>
      <c r="D266" s="83"/>
      <c r="E266" s="83"/>
      <c r="F266" s="83"/>
      <c r="G266" s="128" t="s">
        <v>342</v>
      </c>
      <c r="H266" s="128" t="s">
        <v>343</v>
      </c>
      <c r="I266" s="128" t="s">
        <v>344</v>
      </c>
      <c r="J266" s="128" t="s">
        <v>345</v>
      </c>
      <c r="K266" s="128" t="s">
        <v>346</v>
      </c>
      <c r="L266" s="129" t="s">
        <v>79</v>
      </c>
      <c r="M266" s="130"/>
      <c r="N266" s="131" t="s">
        <v>347</v>
      </c>
      <c r="O266" s="132" t="s">
        <v>348</v>
      </c>
      <c r="P266" s="89"/>
    </row>
    <row r="267" spans="2:16" ht="15">
      <c r="B267" s="89"/>
      <c r="C267" s="133" t="s">
        <v>349</v>
      </c>
      <c r="D267" s="134">
        <f>IF(D260&gt;"",D260&amp;" - "&amp;H260,"")</f>
      </c>
      <c r="E267" s="135"/>
      <c r="F267" s="136"/>
      <c r="G267" s="137"/>
      <c r="H267" s="137"/>
      <c r="I267" s="137"/>
      <c r="J267" s="137"/>
      <c r="K267" s="137"/>
      <c r="L267" s="138">
        <f>IF(ISBLANK(G267),"",COUNTIF(G267:K267,"&gt;=0"))</f>
      </c>
      <c r="M267" s="139">
        <f>IF(ISBLANK(G267),"",(IF(LEFT(G267,1)="-",1,0)+IF(LEFT(H267,1)="-",1,0)+IF(LEFT(I267,1)="-",1,0)+IF(LEFT(J267,1)="-",1,0)+IF(LEFT(K267,1)="-",1,0)))</f>
      </c>
      <c r="N267" s="140">
        <f aca="true" t="shared" si="9" ref="N267:O271">IF(L267=3,1,"")</f>
      </c>
      <c r="O267" s="141">
        <f t="shared" si="9"/>
      </c>
      <c r="P267" s="89"/>
    </row>
    <row r="268" spans="2:16" ht="15">
      <c r="B268" s="89"/>
      <c r="C268" s="133" t="s">
        <v>350</v>
      </c>
      <c r="D268" s="134">
        <f>IF(D261&gt;"",D261&amp;" - "&amp;H261,"")</f>
      </c>
      <c r="E268" s="135"/>
      <c r="F268" s="136"/>
      <c r="G268" s="142"/>
      <c r="H268" s="137"/>
      <c r="I268" s="137"/>
      <c r="J268" s="137"/>
      <c r="K268" s="137"/>
      <c r="L268" s="138">
        <f>IF(ISBLANK(G268),"",COUNTIF(G268:K268,"&gt;=0"))</f>
      </c>
      <c r="M268" s="139">
        <f>IF(ISBLANK(G268),"",(IF(LEFT(G268,1)="-",1,0)+IF(LEFT(H268,1)="-",1,0)+IF(LEFT(I268,1)="-",1,0)+IF(LEFT(J268,1)="-",1,0)+IF(LEFT(K268,1)="-",1,0)))</f>
      </c>
      <c r="N268" s="140">
        <f t="shared" si="9"/>
      </c>
      <c r="O268" s="141">
        <f t="shared" si="9"/>
      </c>
      <c r="P268" s="89"/>
    </row>
    <row r="269" spans="2:16" ht="15">
      <c r="B269" s="89"/>
      <c r="C269" s="143" t="s">
        <v>351</v>
      </c>
      <c r="D269" s="144">
        <f>IF(D263&gt;"",D263&amp;" / "&amp;D264,"")</f>
      </c>
      <c r="E269" s="145">
        <f>IF(H263&gt;"",H263&amp;" / "&amp;H264,"")</f>
      </c>
      <c r="F269" s="146"/>
      <c r="G269" s="147"/>
      <c r="H269" s="148"/>
      <c r="I269" s="149"/>
      <c r="J269" s="149"/>
      <c r="K269" s="149"/>
      <c r="L269" s="138">
        <f>IF(ISBLANK(G269),"",COUNTIF(G269:K269,"&gt;=0"))</f>
      </c>
      <c r="M269" s="139">
        <f>IF(ISBLANK(G269),"",(IF(LEFT(G269,1)="-",1,0)+IF(LEFT(H269,1)="-",1,0)+IF(LEFT(I269,1)="-",1,0)+IF(LEFT(J269,1)="-",1,0)+IF(LEFT(K269,1)="-",1,0)))</f>
      </c>
      <c r="N269" s="140">
        <f t="shared" si="9"/>
      </c>
      <c r="O269" s="141">
        <f t="shared" si="9"/>
      </c>
      <c r="P269" s="89"/>
    </row>
    <row r="270" spans="2:16" ht="15">
      <c r="B270" s="89"/>
      <c r="C270" s="133" t="s">
        <v>352</v>
      </c>
      <c r="D270" s="134">
        <f>IF(+D260&gt;"",D260&amp;" - "&amp;H261,"")</f>
      </c>
      <c r="E270" s="135"/>
      <c r="F270" s="136"/>
      <c r="G270" s="150"/>
      <c r="H270" s="137"/>
      <c r="I270" s="137"/>
      <c r="J270" s="137"/>
      <c r="K270" s="151"/>
      <c r="L270" s="138">
        <f>IF(ISBLANK(G270),"",COUNTIF(G270:K270,"&gt;=0"))</f>
      </c>
      <c r="M270" s="139">
        <f>IF(ISBLANK(G270),"",(IF(LEFT(G270,1)="-",1,0)+IF(LEFT(H270,1)="-",1,0)+IF(LEFT(I270,1)="-",1,0)+IF(LEFT(J270,1)="-",1,0)+IF(LEFT(K270,1)="-",1,0)))</f>
      </c>
      <c r="N270" s="140">
        <f t="shared" si="9"/>
      </c>
      <c r="O270" s="141">
        <f t="shared" si="9"/>
      </c>
      <c r="P270" s="89"/>
    </row>
    <row r="271" spans="2:16" ht="15.75" thickBot="1">
      <c r="B271" s="89"/>
      <c r="C271" s="133" t="s">
        <v>353</v>
      </c>
      <c r="D271" s="134">
        <f>IF(+D261&gt;"",D261&amp;" - "&amp;H260,"")</f>
      </c>
      <c r="E271" s="135"/>
      <c r="F271" s="136"/>
      <c r="G271" s="151"/>
      <c r="H271" s="137"/>
      <c r="I271" s="151"/>
      <c r="J271" s="137"/>
      <c r="K271" s="137"/>
      <c r="L271" s="138">
        <f>IF(ISBLANK(G271),"",COUNTIF(G271:K271,"&gt;=0"))</f>
      </c>
      <c r="M271" s="152">
        <f>IF(ISBLANK(G271),"",(IF(LEFT(G271,1)="-",1,0)+IF(LEFT(H271,1)="-",1,0)+IF(LEFT(I271,1)="-",1,0)+IF(LEFT(J271,1)="-",1,0)+IF(LEFT(K271,1)="-",1,0)))</f>
      </c>
      <c r="N271" s="140">
        <f t="shared" si="9"/>
      </c>
      <c r="O271" s="141">
        <f t="shared" si="9"/>
      </c>
      <c r="P271" s="89"/>
    </row>
    <row r="272" spans="2:16" ht="16.5" thickBot="1">
      <c r="B272" s="80"/>
      <c r="C272" s="83"/>
      <c r="D272" s="83"/>
      <c r="E272" s="83"/>
      <c r="F272" s="83"/>
      <c r="G272" s="83"/>
      <c r="H272" s="83"/>
      <c r="I272" s="83"/>
      <c r="J272" s="153" t="s">
        <v>305</v>
      </c>
      <c r="K272" s="154"/>
      <c r="L272" s="155">
        <f>IF(ISBLANK(E267),"",SUM(L267:L271))</f>
      </c>
      <c r="M272" s="156">
        <f>IF(ISBLANK(F267),"",SUM(M267:M271))</f>
      </c>
      <c r="N272" s="157">
        <f>IF(ISBLANK(G267),"",SUM(N267:N271))</f>
      </c>
      <c r="O272" s="158">
        <f>IF(ISBLANK(G267),"",SUM(O267:O271))</f>
      </c>
      <c r="P272" s="89"/>
    </row>
    <row r="273" spans="2:16" ht="15">
      <c r="B273" s="80"/>
      <c r="C273" s="82" t="s">
        <v>354</v>
      </c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101"/>
    </row>
    <row r="274" spans="2:16" ht="15">
      <c r="B274" s="80"/>
      <c r="C274" s="159" t="s">
        <v>355</v>
      </c>
      <c r="D274" s="159"/>
      <c r="E274" s="159" t="s">
        <v>356</v>
      </c>
      <c r="F274" s="160"/>
      <c r="G274" s="159"/>
      <c r="H274" s="159" t="s">
        <v>112</v>
      </c>
      <c r="I274" s="160"/>
      <c r="J274" s="159"/>
      <c r="K274" s="161" t="s">
        <v>357</v>
      </c>
      <c r="L274" s="81"/>
      <c r="M274" s="83"/>
      <c r="N274" s="83"/>
      <c r="O274" s="83"/>
      <c r="P274" s="101"/>
    </row>
    <row r="275" spans="2:16" ht="18.75" thickBot="1">
      <c r="B275" s="80"/>
      <c r="C275" s="83"/>
      <c r="D275" s="83"/>
      <c r="E275" s="83"/>
      <c r="F275" s="83"/>
      <c r="G275" s="83"/>
      <c r="H275" s="83"/>
      <c r="I275" s="83"/>
      <c r="J275" s="83"/>
      <c r="K275" s="162">
        <f>IF(N272=3,D259,IF(O272=3,H259,""))</f>
      </c>
      <c r="L275" s="163"/>
      <c r="M275" s="163"/>
      <c r="N275" s="163"/>
      <c r="O275" s="164"/>
      <c r="P275" s="89"/>
    </row>
    <row r="276" spans="2:16" ht="18">
      <c r="B276" s="165"/>
      <c r="C276" s="166"/>
      <c r="D276" s="166"/>
      <c r="E276" s="166"/>
      <c r="F276" s="166"/>
      <c r="G276" s="166"/>
      <c r="H276" s="166"/>
      <c r="I276" s="166"/>
      <c r="J276" s="166"/>
      <c r="K276" s="167"/>
      <c r="L276" s="167"/>
      <c r="M276" s="167"/>
      <c r="N276" s="167"/>
      <c r="O276" s="167"/>
      <c r="P276" s="168"/>
    </row>
    <row r="277" spans="2:16" ht="18">
      <c r="B277" s="81"/>
      <c r="C277" s="175"/>
      <c r="D277" s="175"/>
      <c r="E277" s="175"/>
      <c r="F277" s="175"/>
      <c r="G277" s="175"/>
      <c r="H277" s="175"/>
      <c r="I277" s="175"/>
      <c r="J277" s="175"/>
      <c r="K277" s="176"/>
      <c r="L277" s="176"/>
      <c r="M277" s="176"/>
      <c r="N277" s="176"/>
      <c r="O277" s="176"/>
      <c r="P277" s="81"/>
    </row>
    <row r="278" spans="2:16" ht="18">
      <c r="B278" s="81"/>
      <c r="C278" s="175" t="s">
        <v>371</v>
      </c>
      <c r="D278" s="175"/>
      <c r="E278" s="175"/>
      <c r="F278" s="175"/>
      <c r="G278" s="175"/>
      <c r="H278" s="175"/>
      <c r="I278" s="175"/>
      <c r="J278" s="175"/>
      <c r="K278" s="176"/>
      <c r="L278" s="176"/>
      <c r="M278" s="176"/>
      <c r="N278" s="176"/>
      <c r="O278" s="176"/>
      <c r="P278" s="81"/>
    </row>
    <row r="280" spans="2:16" ht="15.75">
      <c r="B280" s="75"/>
      <c r="C280" s="76"/>
      <c r="D280" s="77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9"/>
    </row>
    <row r="281" spans="2:16" ht="15.75">
      <c r="B281" s="80"/>
      <c r="C281" s="81"/>
      <c r="D281" s="82" t="s">
        <v>317</v>
      </c>
      <c r="E281" s="83"/>
      <c r="F281" s="83"/>
      <c r="G281" s="81"/>
      <c r="H281" s="84" t="s">
        <v>318</v>
      </c>
      <c r="I281" s="85"/>
      <c r="J281" s="86"/>
      <c r="K281" s="87"/>
      <c r="L281" s="87"/>
      <c r="M281" s="87"/>
      <c r="N281" s="87"/>
      <c r="O281" s="88"/>
      <c r="P281" s="89"/>
    </row>
    <row r="282" spans="2:16" ht="20.25">
      <c r="B282" s="80"/>
      <c r="C282" s="91"/>
      <c r="D282" s="92" t="s">
        <v>319</v>
      </c>
      <c r="E282" s="83"/>
      <c r="F282" s="83"/>
      <c r="G282" s="81"/>
      <c r="H282" s="84" t="s">
        <v>320</v>
      </c>
      <c r="I282" s="85"/>
      <c r="J282" s="86"/>
      <c r="K282" s="87"/>
      <c r="L282" s="87"/>
      <c r="M282" s="87"/>
      <c r="N282" s="87"/>
      <c r="O282" s="88"/>
      <c r="P282" s="89"/>
    </row>
    <row r="283" spans="2:16" ht="15">
      <c r="B283" s="80"/>
      <c r="C283" s="83"/>
      <c r="D283" s="83"/>
      <c r="E283" s="83"/>
      <c r="F283" s="83"/>
      <c r="G283" s="83"/>
      <c r="H283" s="84" t="s">
        <v>321</v>
      </c>
      <c r="I283" s="94"/>
      <c r="J283" s="86"/>
      <c r="K283" s="86"/>
      <c r="L283" s="86"/>
      <c r="M283" s="86"/>
      <c r="N283" s="86"/>
      <c r="O283" s="95"/>
      <c r="P283" s="89"/>
    </row>
    <row r="284" spans="2:16" ht="15.75">
      <c r="B284" s="80"/>
      <c r="C284" s="83"/>
      <c r="D284" s="83"/>
      <c r="E284" s="83"/>
      <c r="F284" s="83"/>
      <c r="G284" s="83"/>
      <c r="H284" s="84" t="s">
        <v>322</v>
      </c>
      <c r="I284" s="85"/>
      <c r="J284" s="96"/>
      <c r="K284" s="97"/>
      <c r="L284" s="97"/>
      <c r="M284" s="98" t="s">
        <v>323</v>
      </c>
      <c r="N284" s="99"/>
      <c r="O284" s="95"/>
      <c r="P284" s="89"/>
    </row>
    <row r="285" spans="2:16" ht="15">
      <c r="B285" s="80"/>
      <c r="C285" s="81"/>
      <c r="D285" s="100" t="s">
        <v>324</v>
      </c>
      <c r="E285" s="83"/>
      <c r="F285" s="83"/>
      <c r="G285" s="83"/>
      <c r="H285" s="100" t="s">
        <v>324</v>
      </c>
      <c r="I285" s="83"/>
      <c r="J285" s="83"/>
      <c r="K285" s="83"/>
      <c r="L285" s="83"/>
      <c r="M285" s="83"/>
      <c r="N285" s="83"/>
      <c r="O285" s="83"/>
      <c r="P285" s="101"/>
    </row>
    <row r="286" spans="2:16" ht="15.75">
      <c r="B286" s="89"/>
      <c r="C286" s="102" t="s">
        <v>325</v>
      </c>
      <c r="D286" s="103" t="s">
        <v>89</v>
      </c>
      <c r="E286" s="104"/>
      <c r="F286" s="105"/>
      <c r="G286" s="106" t="s">
        <v>326</v>
      </c>
      <c r="H286" s="103" t="s">
        <v>315</v>
      </c>
      <c r="I286" s="107"/>
      <c r="J286" s="107"/>
      <c r="K286" s="107"/>
      <c r="L286" s="107"/>
      <c r="M286" s="107"/>
      <c r="N286" s="107"/>
      <c r="O286" s="108"/>
      <c r="P286" s="89"/>
    </row>
    <row r="287" spans="2:16" ht="15">
      <c r="B287" s="89"/>
      <c r="C287" s="109" t="s">
        <v>327</v>
      </c>
      <c r="D287" s="110" t="s">
        <v>389</v>
      </c>
      <c r="E287" s="111" t="s">
        <v>329</v>
      </c>
      <c r="F287" s="112"/>
      <c r="G287" s="113" t="s">
        <v>330</v>
      </c>
      <c r="H287" s="110" t="s">
        <v>400</v>
      </c>
      <c r="I287" s="87" t="s">
        <v>332</v>
      </c>
      <c r="J287" s="87" t="s">
        <v>332</v>
      </c>
      <c r="K287" s="87" t="s">
        <v>332</v>
      </c>
      <c r="L287" s="87" t="s">
        <v>332</v>
      </c>
      <c r="M287" s="87" t="s">
        <v>332</v>
      </c>
      <c r="N287" s="87" t="s">
        <v>332</v>
      </c>
      <c r="O287" s="88" t="s">
        <v>332</v>
      </c>
      <c r="P287" s="89"/>
    </row>
    <row r="288" spans="2:16" ht="15">
      <c r="B288" s="89"/>
      <c r="C288" s="115" t="s">
        <v>333</v>
      </c>
      <c r="D288" s="110" t="s">
        <v>404</v>
      </c>
      <c r="E288" s="111" t="s">
        <v>335</v>
      </c>
      <c r="F288" s="112"/>
      <c r="G288" s="116" t="s">
        <v>336</v>
      </c>
      <c r="H288" s="110" t="s">
        <v>402</v>
      </c>
      <c r="I288" s="87" t="s">
        <v>338</v>
      </c>
      <c r="J288" s="87" t="s">
        <v>338</v>
      </c>
      <c r="K288" s="87" t="s">
        <v>338</v>
      </c>
      <c r="L288" s="87" t="s">
        <v>338</v>
      </c>
      <c r="M288" s="87" t="s">
        <v>338</v>
      </c>
      <c r="N288" s="87" t="s">
        <v>338</v>
      </c>
      <c r="O288" s="88" t="s">
        <v>338</v>
      </c>
      <c r="P288" s="89"/>
    </row>
    <row r="289" spans="2:16" ht="15">
      <c r="B289" s="80"/>
      <c r="C289" s="117" t="s">
        <v>339</v>
      </c>
      <c r="D289" s="118"/>
      <c r="E289" s="119"/>
      <c r="F289" s="120"/>
      <c r="G289" s="117" t="s">
        <v>339</v>
      </c>
      <c r="H289" s="121"/>
      <c r="I289" s="121"/>
      <c r="J289" s="121"/>
      <c r="K289" s="121"/>
      <c r="L289" s="121"/>
      <c r="M289" s="121"/>
      <c r="N289" s="121"/>
      <c r="O289" s="121"/>
      <c r="P289" s="101"/>
    </row>
    <row r="290" spans="2:16" ht="15">
      <c r="B290" s="89"/>
      <c r="C290" s="109"/>
      <c r="D290" s="110" t="s">
        <v>389</v>
      </c>
      <c r="E290" s="122" t="s">
        <v>329</v>
      </c>
      <c r="F290" s="112"/>
      <c r="G290" s="113"/>
      <c r="H290" s="110" t="s">
        <v>400</v>
      </c>
      <c r="I290" s="87" t="s">
        <v>332</v>
      </c>
      <c r="J290" s="87" t="s">
        <v>332</v>
      </c>
      <c r="K290" s="87" t="s">
        <v>332</v>
      </c>
      <c r="L290" s="87" t="s">
        <v>332</v>
      </c>
      <c r="M290" s="87" t="s">
        <v>332</v>
      </c>
      <c r="N290" s="87" t="s">
        <v>332</v>
      </c>
      <c r="O290" s="88" t="s">
        <v>332</v>
      </c>
      <c r="P290" s="89"/>
    </row>
    <row r="291" spans="2:16" ht="15">
      <c r="B291" s="89"/>
      <c r="C291" s="123"/>
      <c r="D291" s="110" t="s">
        <v>404</v>
      </c>
      <c r="E291" s="122" t="s">
        <v>335</v>
      </c>
      <c r="F291" s="112"/>
      <c r="G291" s="124"/>
      <c r="H291" s="110" t="s">
        <v>402</v>
      </c>
      <c r="I291" s="87" t="s">
        <v>338</v>
      </c>
      <c r="J291" s="87" t="s">
        <v>338</v>
      </c>
      <c r="K291" s="87" t="s">
        <v>338</v>
      </c>
      <c r="L291" s="87" t="s">
        <v>338</v>
      </c>
      <c r="M291" s="87" t="s">
        <v>338</v>
      </c>
      <c r="N291" s="87" t="s">
        <v>338</v>
      </c>
      <c r="O291" s="88" t="s">
        <v>338</v>
      </c>
      <c r="P291" s="89"/>
    </row>
    <row r="292" spans="2:16" ht="15.75">
      <c r="B292" s="80"/>
      <c r="C292" s="83"/>
      <c r="D292" s="83"/>
      <c r="E292" s="83"/>
      <c r="F292" s="83"/>
      <c r="G292" s="125" t="s">
        <v>340</v>
      </c>
      <c r="H292" s="100"/>
      <c r="I292" s="100"/>
      <c r="J292" s="100"/>
      <c r="K292" s="83"/>
      <c r="L292" s="83"/>
      <c r="M292" s="83"/>
      <c r="N292" s="126"/>
      <c r="O292" s="81"/>
      <c r="P292" s="101"/>
    </row>
    <row r="293" spans="2:16" ht="15">
      <c r="B293" s="80"/>
      <c r="C293" s="127" t="s">
        <v>341</v>
      </c>
      <c r="D293" s="83"/>
      <c r="E293" s="83"/>
      <c r="F293" s="83"/>
      <c r="G293" s="128" t="s">
        <v>342</v>
      </c>
      <c r="H293" s="128" t="s">
        <v>343</v>
      </c>
      <c r="I293" s="128" t="s">
        <v>344</v>
      </c>
      <c r="J293" s="128" t="s">
        <v>345</v>
      </c>
      <c r="K293" s="128" t="s">
        <v>346</v>
      </c>
      <c r="L293" s="129" t="s">
        <v>79</v>
      </c>
      <c r="M293" s="130"/>
      <c r="N293" s="131" t="s">
        <v>347</v>
      </c>
      <c r="O293" s="132" t="s">
        <v>348</v>
      </c>
      <c r="P293" s="89"/>
    </row>
    <row r="294" spans="2:16" ht="15">
      <c r="B294" s="89"/>
      <c r="C294" s="133" t="s">
        <v>349</v>
      </c>
      <c r="D294" s="134" t="str">
        <f>IF(D287&gt;"",D287&amp;" - "&amp;H287,"")</f>
        <v>Sofie Eriksson - Kaarina Saarialho</v>
      </c>
      <c r="E294" s="135"/>
      <c r="F294" s="136"/>
      <c r="G294" s="137">
        <v>9</v>
      </c>
      <c r="H294" s="137">
        <v>9</v>
      </c>
      <c r="I294" s="137">
        <v>5</v>
      </c>
      <c r="J294" s="137"/>
      <c r="K294" s="137"/>
      <c r="L294" s="138">
        <f>IF(ISBLANK(G294),"",COUNTIF(G294:K294,"&gt;=0"))</f>
        <v>3</v>
      </c>
      <c r="M294" s="139">
        <f>IF(ISBLANK(G294),"",(IF(LEFT(G294,1)="-",1,0)+IF(LEFT(H294,1)="-",1,0)+IF(LEFT(I294,1)="-",1,0)+IF(LEFT(J294,1)="-",1,0)+IF(LEFT(K294,1)="-",1,0)))</f>
        <v>0</v>
      </c>
      <c r="N294" s="140">
        <f aca="true" t="shared" si="10" ref="N294:O298">IF(L294=3,1,"")</f>
        <v>1</v>
      </c>
      <c r="O294" s="141">
        <f t="shared" si="10"/>
      </c>
      <c r="P294" s="89"/>
    </row>
    <row r="295" spans="2:16" ht="15">
      <c r="B295" s="89"/>
      <c r="C295" s="133" t="s">
        <v>350</v>
      </c>
      <c r="D295" s="134" t="str">
        <f>IF(D288&gt;"",D288&amp;" - "&amp;H288,"")</f>
        <v>Carnina Englund - Marianna Saarialho</v>
      </c>
      <c r="E295" s="135"/>
      <c r="F295" s="136"/>
      <c r="G295" s="142">
        <v>7</v>
      </c>
      <c r="H295" s="137">
        <v>9</v>
      </c>
      <c r="I295" s="137">
        <v>7</v>
      </c>
      <c r="J295" s="137"/>
      <c r="K295" s="137"/>
      <c r="L295" s="138">
        <f>IF(ISBLANK(G295),"",COUNTIF(G295:K295,"&gt;=0"))</f>
        <v>3</v>
      </c>
      <c r="M295" s="139">
        <f>IF(ISBLANK(G295),"",(IF(LEFT(G295,1)="-",1,0)+IF(LEFT(H295,1)="-",1,0)+IF(LEFT(I295,1)="-",1,0)+IF(LEFT(J295,1)="-",1,0)+IF(LEFT(K295,1)="-",1,0)))</f>
        <v>0</v>
      </c>
      <c r="N295" s="140">
        <f t="shared" si="10"/>
        <v>1</v>
      </c>
      <c r="O295" s="141">
        <f t="shared" si="10"/>
      </c>
      <c r="P295" s="89"/>
    </row>
    <row r="296" spans="2:16" ht="15">
      <c r="B296" s="89"/>
      <c r="C296" s="143" t="s">
        <v>351</v>
      </c>
      <c r="D296" s="144" t="str">
        <f>IF(D290&gt;"",D290&amp;" / "&amp;D291,"")</f>
        <v>Sofie Eriksson / Carnina Englund</v>
      </c>
      <c r="E296" s="145" t="str">
        <f>IF(H290&gt;"",H290&amp;" / "&amp;H291,"")</f>
        <v>Kaarina Saarialho / Marianna Saarialho</v>
      </c>
      <c r="F296" s="146"/>
      <c r="G296" s="147">
        <v>9</v>
      </c>
      <c r="H296" s="148">
        <v>8</v>
      </c>
      <c r="I296" s="149">
        <v>-7</v>
      </c>
      <c r="J296" s="149">
        <v>4</v>
      </c>
      <c r="K296" s="149"/>
      <c r="L296" s="138">
        <f>IF(ISBLANK(G296),"",COUNTIF(G296:K296,"&gt;=0"))</f>
        <v>3</v>
      </c>
      <c r="M296" s="139">
        <f>IF(ISBLANK(G296),"",(IF(LEFT(G296,1)="-",1,0)+IF(LEFT(H296,1)="-",1,0)+IF(LEFT(I296,1)="-",1,0)+IF(LEFT(J296,1)="-",1,0)+IF(LEFT(K296,1)="-",1,0)))</f>
        <v>1</v>
      </c>
      <c r="N296" s="140">
        <f t="shared" si="10"/>
        <v>1</v>
      </c>
      <c r="O296" s="141">
        <f t="shared" si="10"/>
      </c>
      <c r="P296" s="89"/>
    </row>
    <row r="297" spans="2:16" ht="15">
      <c r="B297" s="89"/>
      <c r="C297" s="133" t="s">
        <v>352</v>
      </c>
      <c r="D297" s="134" t="str">
        <f>IF(+D287&gt;"",D287&amp;" - "&amp;H288,"")</f>
        <v>Sofie Eriksson - Marianna Saarialho</v>
      </c>
      <c r="E297" s="135"/>
      <c r="F297" s="136"/>
      <c r="G297" s="150"/>
      <c r="H297" s="137"/>
      <c r="I297" s="137"/>
      <c r="J297" s="137"/>
      <c r="K297" s="151"/>
      <c r="L297" s="138">
        <f>IF(ISBLANK(G297),"",COUNTIF(G297:K297,"&gt;=0"))</f>
      </c>
      <c r="M297" s="139">
        <f>IF(ISBLANK(G297),"",(IF(LEFT(G297,1)="-",1,0)+IF(LEFT(H297,1)="-",1,0)+IF(LEFT(I297,1)="-",1,0)+IF(LEFT(J297,1)="-",1,0)+IF(LEFT(K297,1)="-",1,0)))</f>
      </c>
      <c r="N297" s="140">
        <f t="shared" si="10"/>
      </c>
      <c r="O297" s="141">
        <f t="shared" si="10"/>
      </c>
      <c r="P297" s="89"/>
    </row>
    <row r="298" spans="2:16" ht="15.75" thickBot="1">
      <c r="B298" s="89"/>
      <c r="C298" s="133" t="s">
        <v>353</v>
      </c>
      <c r="D298" s="134" t="str">
        <f>IF(+D288&gt;"",D288&amp;" - "&amp;H287,"")</f>
        <v>Carnina Englund - Kaarina Saarialho</v>
      </c>
      <c r="E298" s="135"/>
      <c r="F298" s="136"/>
      <c r="G298" s="151"/>
      <c r="H298" s="137"/>
      <c r="I298" s="151"/>
      <c r="J298" s="137"/>
      <c r="K298" s="137"/>
      <c r="L298" s="138">
        <f>IF(ISBLANK(G298),"",COUNTIF(G298:K298,"&gt;=0"))</f>
      </c>
      <c r="M298" s="152">
        <f>IF(ISBLANK(G298),"",(IF(LEFT(G298,1)="-",1,0)+IF(LEFT(H298,1)="-",1,0)+IF(LEFT(I298,1)="-",1,0)+IF(LEFT(J298,1)="-",1,0)+IF(LEFT(K298,1)="-",1,0)))</f>
      </c>
      <c r="N298" s="140">
        <f t="shared" si="10"/>
      </c>
      <c r="O298" s="141">
        <f t="shared" si="10"/>
      </c>
      <c r="P298" s="89"/>
    </row>
    <row r="299" spans="2:16" ht="16.5" thickBot="1">
      <c r="B299" s="80"/>
      <c r="C299" s="83"/>
      <c r="D299" s="83"/>
      <c r="E299" s="83"/>
      <c r="F299" s="83"/>
      <c r="G299" s="83"/>
      <c r="H299" s="83"/>
      <c r="I299" s="83"/>
      <c r="J299" s="153" t="s">
        <v>305</v>
      </c>
      <c r="K299" s="154"/>
      <c r="L299" s="155">
        <f>IF(ISBLANK(E294),"",SUM(L294:L298))</f>
      </c>
      <c r="M299" s="156">
        <f>IF(ISBLANK(F294),"",SUM(M294:M298))</f>
      </c>
      <c r="N299" s="157">
        <f>IF(ISBLANK(G294),"",SUM(N294:N298))</f>
        <v>3</v>
      </c>
      <c r="O299" s="158">
        <f>IF(ISBLANK(G294),"",SUM(O294:O298))</f>
        <v>0</v>
      </c>
      <c r="P299" s="89"/>
    </row>
    <row r="300" spans="2:16" ht="15">
      <c r="B300" s="80"/>
      <c r="C300" s="82" t="s">
        <v>354</v>
      </c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101"/>
    </row>
    <row r="301" spans="2:16" ht="15">
      <c r="B301" s="80"/>
      <c r="C301" s="159" t="s">
        <v>355</v>
      </c>
      <c r="D301" s="159"/>
      <c r="E301" s="159" t="s">
        <v>356</v>
      </c>
      <c r="F301" s="160"/>
      <c r="G301" s="159"/>
      <c r="H301" s="159" t="s">
        <v>112</v>
      </c>
      <c r="I301" s="160"/>
      <c r="J301" s="159"/>
      <c r="K301" s="161" t="s">
        <v>357</v>
      </c>
      <c r="L301" s="81"/>
      <c r="M301" s="83"/>
      <c r="N301" s="83"/>
      <c r="O301" s="83"/>
      <c r="P301" s="101"/>
    </row>
    <row r="302" spans="2:16" ht="18.75" thickBot="1">
      <c r="B302" s="80"/>
      <c r="C302" s="83"/>
      <c r="D302" s="83"/>
      <c r="E302" s="83"/>
      <c r="F302" s="83"/>
      <c r="G302" s="83"/>
      <c r="H302" s="83"/>
      <c r="I302" s="83"/>
      <c r="J302" s="83"/>
      <c r="K302" s="162" t="str">
        <f>IF(N299=3,D286,IF(O299=3,H286,""))</f>
        <v>ParPi</v>
      </c>
      <c r="L302" s="163"/>
      <c r="M302" s="163"/>
      <c r="N302" s="163"/>
      <c r="O302" s="164"/>
      <c r="P302" s="89"/>
    </row>
    <row r="303" spans="2:16" ht="18">
      <c r="B303" s="165"/>
      <c r="C303" s="166"/>
      <c r="D303" s="166"/>
      <c r="E303" s="166"/>
      <c r="F303" s="166"/>
      <c r="G303" s="166"/>
      <c r="H303" s="166"/>
      <c r="I303" s="166"/>
      <c r="J303" s="166"/>
      <c r="K303" s="167"/>
      <c r="L303" s="167"/>
      <c r="M303" s="167"/>
      <c r="N303" s="167"/>
      <c r="O303" s="167"/>
      <c r="P303" s="168"/>
    </row>
  </sheetData>
  <sheetProtection/>
  <mergeCells count="178">
    <mergeCell ref="D291:E291"/>
    <mergeCell ref="H291:O291"/>
    <mergeCell ref="K302:O302"/>
    <mergeCell ref="D287:E287"/>
    <mergeCell ref="H287:O287"/>
    <mergeCell ref="D288:E288"/>
    <mergeCell ref="H288:O288"/>
    <mergeCell ref="D290:E290"/>
    <mergeCell ref="H290:O290"/>
    <mergeCell ref="J282:O282"/>
    <mergeCell ref="J283:O283"/>
    <mergeCell ref="J284:L284"/>
    <mergeCell ref="N284:O284"/>
    <mergeCell ref="D286:E286"/>
    <mergeCell ref="H286:O286"/>
    <mergeCell ref="D263:E263"/>
    <mergeCell ref="H263:O263"/>
    <mergeCell ref="D264:E264"/>
    <mergeCell ref="H264:O264"/>
    <mergeCell ref="K275:O275"/>
    <mergeCell ref="J281:O281"/>
    <mergeCell ref="D259:E259"/>
    <mergeCell ref="H259:O259"/>
    <mergeCell ref="D260:E260"/>
    <mergeCell ref="H260:O260"/>
    <mergeCell ref="D261:E261"/>
    <mergeCell ref="H261:O261"/>
    <mergeCell ref="K248:O248"/>
    <mergeCell ref="J254:O254"/>
    <mergeCell ref="J255:O255"/>
    <mergeCell ref="J256:O256"/>
    <mergeCell ref="J257:L257"/>
    <mergeCell ref="N257:O257"/>
    <mergeCell ref="D234:E234"/>
    <mergeCell ref="H234:O234"/>
    <mergeCell ref="D236:E236"/>
    <mergeCell ref="H236:O236"/>
    <mergeCell ref="D237:E237"/>
    <mergeCell ref="H237:O237"/>
    <mergeCell ref="J230:L230"/>
    <mergeCell ref="N230:O230"/>
    <mergeCell ref="D232:E232"/>
    <mergeCell ref="H232:O232"/>
    <mergeCell ref="D233:E233"/>
    <mergeCell ref="H233:O233"/>
    <mergeCell ref="D210:E210"/>
    <mergeCell ref="H210:O210"/>
    <mergeCell ref="K221:O221"/>
    <mergeCell ref="J227:O227"/>
    <mergeCell ref="J228:O228"/>
    <mergeCell ref="J229:O229"/>
    <mergeCell ref="D206:E206"/>
    <mergeCell ref="H206:O206"/>
    <mergeCell ref="D207:E207"/>
    <mergeCell ref="H207:O207"/>
    <mergeCell ref="D209:E209"/>
    <mergeCell ref="H209:O209"/>
    <mergeCell ref="J201:O201"/>
    <mergeCell ref="J202:O202"/>
    <mergeCell ref="J203:L203"/>
    <mergeCell ref="N203:O203"/>
    <mergeCell ref="D205:E205"/>
    <mergeCell ref="H205:O205"/>
    <mergeCell ref="D182:E182"/>
    <mergeCell ref="H182:O182"/>
    <mergeCell ref="D183:E183"/>
    <mergeCell ref="H183:O183"/>
    <mergeCell ref="K194:O194"/>
    <mergeCell ref="J200:O200"/>
    <mergeCell ref="D178:E178"/>
    <mergeCell ref="H178:O178"/>
    <mergeCell ref="D179:E179"/>
    <mergeCell ref="H179:O179"/>
    <mergeCell ref="D180:E180"/>
    <mergeCell ref="H180:O180"/>
    <mergeCell ref="K167:O167"/>
    <mergeCell ref="J173:O173"/>
    <mergeCell ref="J174:O174"/>
    <mergeCell ref="J175:O175"/>
    <mergeCell ref="J176:L176"/>
    <mergeCell ref="N176:O176"/>
    <mergeCell ref="D153:E153"/>
    <mergeCell ref="H153:O153"/>
    <mergeCell ref="D155:E155"/>
    <mergeCell ref="H155:O155"/>
    <mergeCell ref="D156:E156"/>
    <mergeCell ref="H156:O156"/>
    <mergeCell ref="J149:L149"/>
    <mergeCell ref="N149:O149"/>
    <mergeCell ref="D151:E151"/>
    <mergeCell ref="H151:O151"/>
    <mergeCell ref="D152:E152"/>
    <mergeCell ref="H152:O152"/>
    <mergeCell ref="D129:E129"/>
    <mergeCell ref="H129:O129"/>
    <mergeCell ref="K140:O140"/>
    <mergeCell ref="J146:O146"/>
    <mergeCell ref="J147:O147"/>
    <mergeCell ref="J148:O148"/>
    <mergeCell ref="D125:E125"/>
    <mergeCell ref="H125:O125"/>
    <mergeCell ref="D126:E126"/>
    <mergeCell ref="H126:O126"/>
    <mergeCell ref="D128:E128"/>
    <mergeCell ref="H128:O128"/>
    <mergeCell ref="J120:O120"/>
    <mergeCell ref="J121:O121"/>
    <mergeCell ref="J122:L122"/>
    <mergeCell ref="N122:O122"/>
    <mergeCell ref="D124:E124"/>
    <mergeCell ref="H124:O124"/>
    <mergeCell ref="D100:E100"/>
    <mergeCell ref="H100:O100"/>
    <mergeCell ref="D101:E101"/>
    <mergeCell ref="H101:O101"/>
    <mergeCell ref="K112:O112"/>
    <mergeCell ref="J119:O119"/>
    <mergeCell ref="D96:E96"/>
    <mergeCell ref="H96:O96"/>
    <mergeCell ref="D97:E97"/>
    <mergeCell ref="H97:O97"/>
    <mergeCell ref="D98:E98"/>
    <mergeCell ref="H98:O98"/>
    <mergeCell ref="K85:O85"/>
    <mergeCell ref="J91:O91"/>
    <mergeCell ref="J92:O92"/>
    <mergeCell ref="J93:O93"/>
    <mergeCell ref="J94:L94"/>
    <mergeCell ref="N94:O94"/>
    <mergeCell ref="D71:E71"/>
    <mergeCell ref="H71:O71"/>
    <mergeCell ref="D73:E73"/>
    <mergeCell ref="H73:O73"/>
    <mergeCell ref="D74:E74"/>
    <mergeCell ref="H74:O74"/>
    <mergeCell ref="J66:O66"/>
    <mergeCell ref="J67:L67"/>
    <mergeCell ref="N67:O67"/>
    <mergeCell ref="D69:E69"/>
    <mergeCell ref="H69:O69"/>
    <mergeCell ref="D70:E70"/>
    <mergeCell ref="H70:O70"/>
    <mergeCell ref="D47:E47"/>
    <mergeCell ref="H47:O47"/>
    <mergeCell ref="K58:O58"/>
    <mergeCell ref="C61:D61"/>
    <mergeCell ref="J64:O64"/>
    <mergeCell ref="J65:O65"/>
    <mergeCell ref="D43:E43"/>
    <mergeCell ref="H43:O43"/>
    <mergeCell ref="D44:E44"/>
    <mergeCell ref="H44:O44"/>
    <mergeCell ref="D46:E46"/>
    <mergeCell ref="H46:O46"/>
    <mergeCell ref="J38:O38"/>
    <mergeCell ref="J39:O39"/>
    <mergeCell ref="J40:L40"/>
    <mergeCell ref="N40:O40"/>
    <mergeCell ref="D42:E42"/>
    <mergeCell ref="H42:O42"/>
    <mergeCell ref="D16:E16"/>
    <mergeCell ref="H16:O16"/>
    <mergeCell ref="D17:E17"/>
    <mergeCell ref="H17:O17"/>
    <mergeCell ref="K28:O28"/>
    <mergeCell ref="J37:O37"/>
    <mergeCell ref="D12:E12"/>
    <mergeCell ref="H12:O12"/>
    <mergeCell ref="D13:E13"/>
    <mergeCell ref="H13:O13"/>
    <mergeCell ref="D14:E14"/>
    <mergeCell ref="H14:O14"/>
    <mergeCell ref="C4:E4"/>
    <mergeCell ref="J7:O7"/>
    <mergeCell ref="J8:O8"/>
    <mergeCell ref="J9:O9"/>
    <mergeCell ref="J10:L10"/>
    <mergeCell ref="N10:O10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Taneli</cp:lastModifiedBy>
  <cp:lastPrinted>2012-04-23T09:55:59Z</cp:lastPrinted>
  <dcterms:created xsi:type="dcterms:W3CDTF">2003-08-27T16:40:13Z</dcterms:created>
  <dcterms:modified xsi:type="dcterms:W3CDTF">2012-04-23T10:27:58Z</dcterms:modified>
  <cp:category/>
  <cp:version/>
  <cp:contentType/>
  <cp:contentStatus/>
</cp:coreProperties>
</file>