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965" firstSheet="1" activeTab="2"/>
  </bookViews>
  <sheets>
    <sheet name="P-joukkue" sheetId="1" r:id="rId1"/>
    <sheet name="T-joukkue" sheetId="2" r:id="rId2"/>
    <sheet name="Ottelut-joukkue" sheetId="3" r:id="rId3"/>
    <sheet name="kaksinpeli tytöt" sheetId="4" r:id="rId4"/>
    <sheet name="jatko cup" sheetId="5" r:id="rId5"/>
    <sheet name="A" sheetId="6" r:id="rId6"/>
    <sheet name="B" sheetId="7" r:id="rId7"/>
    <sheet name="C" sheetId="8" r:id="rId8"/>
    <sheet name="D" sheetId="9" r:id="rId9"/>
    <sheet name="E" sheetId="10" r:id="rId10"/>
    <sheet name="jatko alempi" sheetId="11" r:id="rId11"/>
  </sheets>
  <definedNames/>
  <calcPr fullCalcOnLoad="1"/>
</workbook>
</file>

<file path=xl/sharedStrings.xml><?xml version="1.0" encoding="utf-8"?>
<sst xmlns="http://schemas.openxmlformats.org/spreadsheetml/2006/main" count="2818" uniqueCount="285">
  <si>
    <t>Kilpailun nimi</t>
  </si>
  <si>
    <t>Luokka</t>
  </si>
  <si>
    <t>Pvm</t>
  </si>
  <si>
    <t>RN</t>
  </si>
  <si>
    <t>Seura</t>
  </si>
  <si>
    <t>PT Espoo 1</t>
  </si>
  <si>
    <t>Grani Pingis</t>
  </si>
  <si>
    <t>Por-83</t>
  </si>
  <si>
    <t>Maunulan Spinni</t>
  </si>
  <si>
    <t>KUPTS 4</t>
  </si>
  <si>
    <t>PT ESPOO 3</t>
  </si>
  <si>
    <t>KUPTS 1</t>
  </si>
  <si>
    <t>MBF</t>
  </si>
  <si>
    <t>KUPTS 3</t>
  </si>
  <si>
    <t>KOKA 2</t>
  </si>
  <si>
    <t>PT ESPOO 2</t>
  </si>
  <si>
    <t>KOKA 1</t>
  </si>
  <si>
    <t>MAUNULAN SPINNI 2</t>
  </si>
  <si>
    <t>KUPTS2</t>
  </si>
  <si>
    <t>WEGA</t>
  </si>
  <si>
    <t>SIJAT 9-15</t>
  </si>
  <si>
    <t>13-15</t>
  </si>
  <si>
    <t>5-8</t>
  </si>
  <si>
    <t>SIJAT 5-8</t>
  </si>
  <si>
    <t>SIJAT 7-8</t>
  </si>
  <si>
    <t>SIJAT 3-4</t>
  </si>
  <si>
    <t>3-4</t>
  </si>
  <si>
    <t>5-6</t>
  </si>
  <si>
    <t>7-8</t>
  </si>
  <si>
    <t>POJAT JOUKKUE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</si>
  <si>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</si>
  <si>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</si>
  <si>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</si>
  <si>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</si>
  <si>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</si>
  <si>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</si>
  <si>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</si>
  <si>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</si>
  <si>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</si>
  <si>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</si>
  <si>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</si>
  <si>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</si>
  <si>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</si>
  <si>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2-4</t>
  </si>
  <si>
    <t>1-3</t>
  </si>
  <si>
    <t>2-5</t>
  </si>
  <si>
    <t>1-4</t>
  </si>
  <si>
    <t>2-3</t>
  </si>
  <si>
    <t>4-5</t>
  </si>
  <si>
    <t>1-2</t>
  </si>
  <si>
    <t>3-5</t>
  </si>
  <si>
    <t>TYTÖT JOUKKUE</t>
  </si>
  <si>
    <t>JOUKKUE</t>
  </si>
  <si>
    <t>VOITOT</t>
  </si>
  <si>
    <t>SIJOITUS</t>
  </si>
  <si>
    <t>TULOS</t>
  </si>
  <si>
    <t>MBF 1</t>
  </si>
  <si>
    <t>PARPI</t>
  </si>
  <si>
    <t>SPINNI</t>
  </si>
  <si>
    <t>GRANI PINGIS</t>
  </si>
  <si>
    <t>MBF 2</t>
  </si>
  <si>
    <t>KILPAILU</t>
  </si>
  <si>
    <t>JÄRJESTÄJÄ</t>
  </si>
  <si>
    <t>LUOKKA</t>
  </si>
  <si>
    <t>Klo</t>
  </si>
  <si>
    <t>A</t>
  </si>
  <si>
    <t>X</t>
  </si>
  <si>
    <t>B</t>
  </si>
  <si>
    <t>Y</t>
  </si>
  <si>
    <t>K</t>
  </si>
  <si>
    <t>V</t>
  </si>
  <si>
    <t>Np</t>
  </si>
  <si>
    <t>Kotijoukkue</t>
  </si>
  <si>
    <t>Vierasjoukkue</t>
  </si>
  <si>
    <t>PT Espoo</t>
  </si>
  <si>
    <t>Suomen Pöytätennisliitto SPTL</t>
  </si>
  <si>
    <t>Joukkueottelupöytäkirja</t>
  </si>
  <si>
    <t>Kahden pelaajan joukkueet</t>
  </si>
  <si>
    <t>PÄIVÄMÄÄRÄ</t>
  </si>
  <si>
    <t>Joukkue ja pelaajat</t>
  </si>
  <si>
    <t>Koti</t>
  </si>
  <si>
    <t>Vieras</t>
  </si>
  <si>
    <t>Nelinpelin pelaajat</t>
  </si>
  <si>
    <t>Täytä vain erän jäännöspisteet( '-0 tekstimuotoiluetumerkillä)</t>
  </si>
  <si>
    <t>OTTELUT</t>
  </si>
  <si>
    <t>1.erä</t>
  </si>
  <si>
    <t>2.erä</t>
  </si>
  <si>
    <t>3.erä</t>
  </si>
  <si>
    <t>4.erä</t>
  </si>
  <si>
    <t>5.erä</t>
  </si>
  <si>
    <t xml:space="preserve">    Erät</t>
  </si>
  <si>
    <t>A - X</t>
  </si>
  <si>
    <t>B - Y</t>
  </si>
  <si>
    <t>A - Y</t>
  </si>
  <si>
    <t>B - X</t>
  </si>
  <si>
    <t>Tulos</t>
  </si>
  <si>
    <t>Allekirjoitukset</t>
  </si>
  <si>
    <t>Voittaja</t>
  </si>
  <si>
    <t>JoukkuePöytäkirja2.xls   / Asko Kilpi 13.1.2008</t>
  </si>
  <si>
    <t>Nappulaliiga</t>
  </si>
  <si>
    <t>Jan Nyberg</t>
  </si>
  <si>
    <t>Rolands Jansons</t>
  </si>
  <si>
    <t>Spinni</t>
  </si>
  <si>
    <t>Johan Nyberg</t>
  </si>
  <si>
    <t>Erik Kemppainen</t>
  </si>
  <si>
    <t>Mikhail Kantonistov</t>
  </si>
  <si>
    <t>Anton Nurmiaho</t>
  </si>
  <si>
    <t>Frey Hewitt</t>
  </si>
  <si>
    <t>Lauri Jalkanen</t>
  </si>
  <si>
    <t>KUPTS</t>
  </si>
  <si>
    <t>Arttu Vartiainen</t>
  </si>
  <si>
    <t>Patrik Rissanen</t>
  </si>
  <si>
    <t>Asko Keinonen</t>
  </si>
  <si>
    <t>Jesse Mononen</t>
  </si>
  <si>
    <t>3-6</t>
  </si>
  <si>
    <t>2-6</t>
  </si>
  <si>
    <t>4-6</t>
  </si>
  <si>
    <t>1-6</t>
  </si>
  <si>
    <t>Pooli D</t>
  </si>
  <si>
    <t>Toni Pitkänen</t>
  </si>
  <si>
    <t>Veikka Flemming</t>
  </si>
  <si>
    <t>KOKA</t>
  </si>
  <si>
    <t>Sampo Enkkelä</t>
  </si>
  <si>
    <t>Tuomas Niskanen</t>
  </si>
  <si>
    <t>Lauri Löyttyniemi</t>
  </si>
  <si>
    <t>Pooli E</t>
  </si>
  <si>
    <t>Anton Mäkinen</t>
  </si>
  <si>
    <t>Olli Julin</t>
  </si>
  <si>
    <t>BOOM</t>
  </si>
  <si>
    <t>Samu Leskinen</t>
  </si>
  <si>
    <t>Topi Ruotsalainen</t>
  </si>
  <si>
    <t>Kaksinpeli Tytöt</t>
  </si>
  <si>
    <t>Paju Eriksson</t>
  </si>
  <si>
    <t>Sabina Englund</t>
  </si>
  <si>
    <t>ParPi</t>
  </si>
  <si>
    <t>Pihla Eriksson</t>
  </si>
  <si>
    <t>Annika Lundström</t>
  </si>
  <si>
    <t>Elma Nurmiaho</t>
  </si>
  <si>
    <t>Carina Englund</t>
  </si>
  <si>
    <t>Sofie Eriksson</t>
  </si>
  <si>
    <t>Tiia Määttä</t>
  </si>
  <si>
    <t>3-7</t>
  </si>
  <si>
    <t>4-8</t>
  </si>
  <si>
    <t>3-8</t>
  </si>
  <si>
    <t>4-7</t>
  </si>
  <si>
    <t>1-7</t>
  </si>
  <si>
    <t>2-8</t>
  </si>
  <si>
    <t>1-8</t>
  </si>
  <si>
    <t>2-7</t>
  </si>
  <si>
    <t>5-7</t>
  </si>
  <si>
    <t>6-8</t>
  </si>
  <si>
    <t>6-7</t>
  </si>
  <si>
    <t>SEURA</t>
  </si>
  <si>
    <t>C</t>
  </si>
  <si>
    <t>D</t>
  </si>
  <si>
    <t>E</t>
  </si>
  <si>
    <t>3-0</t>
  </si>
  <si>
    <t>KuPTS 4</t>
  </si>
  <si>
    <t>PT Espoo 3</t>
  </si>
  <si>
    <t xml:space="preserve">MBF </t>
  </si>
  <si>
    <t>PT Espoo 2</t>
  </si>
  <si>
    <t>KUPTS 2</t>
  </si>
  <si>
    <t>Spinni 2</t>
  </si>
  <si>
    <t>Por 83</t>
  </si>
  <si>
    <t>Spinni 1</t>
  </si>
  <si>
    <t>3-1</t>
  </si>
  <si>
    <t>SIJAT 11-12</t>
  </si>
  <si>
    <t>SIJAT 15-16</t>
  </si>
  <si>
    <t>3-2</t>
  </si>
  <si>
    <t>GRANI</t>
  </si>
  <si>
    <t>POR-83</t>
  </si>
  <si>
    <t>SPINNI 1</t>
  </si>
  <si>
    <t>4</t>
  </si>
  <si>
    <t>3</t>
  </si>
  <si>
    <t>1</t>
  </si>
  <si>
    <t>2</t>
  </si>
  <si>
    <t>SPINNI 2</t>
  </si>
  <si>
    <t>5</t>
  </si>
  <si>
    <t>POJAT JATKO</t>
  </si>
  <si>
    <t>Nimi</t>
  </si>
  <si>
    <t>LOHDUTUSSARJA</t>
  </si>
  <si>
    <t>11-4</t>
  </si>
  <si>
    <t>11-5</t>
  </si>
  <si>
    <t>11-6</t>
  </si>
  <si>
    <t>11-8</t>
  </si>
  <si>
    <t>13-11</t>
  </si>
  <si>
    <t>11-1</t>
  </si>
  <si>
    <t>11-3</t>
  </si>
  <si>
    <t>11-0</t>
  </si>
  <si>
    <t>11-2</t>
  </si>
  <si>
    <t>5-11</t>
  </si>
  <si>
    <t>7-11</t>
  </si>
  <si>
    <t>11-7</t>
  </si>
  <si>
    <t>11-9</t>
  </si>
  <si>
    <t>Frew Hewitt</t>
  </si>
  <si>
    <t>Johan Åberg</t>
  </si>
  <si>
    <t>9-11</t>
  </si>
  <si>
    <t>3-11</t>
  </si>
  <si>
    <t>12-10</t>
  </si>
  <si>
    <t>Rolands Janssons</t>
  </si>
  <si>
    <t xml:space="preserve">Sampo Enkkelä </t>
  </si>
  <si>
    <t xml:space="preserve">Jesse Mononen </t>
  </si>
  <si>
    <t>11-13</t>
  </si>
  <si>
    <t>3,7,6</t>
  </si>
  <si>
    <t>0,1,4</t>
  </si>
  <si>
    <t>1,2,4</t>
  </si>
  <si>
    <t>5,6,-9,1</t>
  </si>
  <si>
    <t>-10,5,7</t>
  </si>
  <si>
    <t>-10,9,-8,8,6</t>
  </si>
  <si>
    <t>10-12</t>
  </si>
  <si>
    <t>-7,3,11,4</t>
  </si>
  <si>
    <t>7,5,5</t>
  </si>
  <si>
    <t>0,1,2</t>
  </si>
  <si>
    <t>9,6,8</t>
  </si>
  <si>
    <t>2,6,4</t>
  </si>
  <si>
    <t>5,5,4</t>
  </si>
  <si>
    <t>9,-11,8,-9,11</t>
  </si>
  <si>
    <t>7</t>
  </si>
  <si>
    <t>6</t>
  </si>
  <si>
    <t>8</t>
  </si>
  <si>
    <t>0</t>
  </si>
  <si>
    <t>-11,8,-9,8,7</t>
  </si>
  <si>
    <t>11,7,7</t>
  </si>
  <si>
    <t>-5,6,11,19</t>
  </si>
  <si>
    <t>5,6,9</t>
  </si>
  <si>
    <t>5,4,-6,6</t>
  </si>
  <si>
    <t>3,9,10</t>
  </si>
  <si>
    <t>-5,8,6,7</t>
  </si>
  <si>
    <t>Kaarina Saarniaho</t>
  </si>
  <si>
    <t>Marianna Saarniaho</t>
  </si>
  <si>
    <t>Grani</t>
  </si>
  <si>
    <t>Saga Remunen</t>
  </si>
  <si>
    <t>Alexandra Lotto</t>
  </si>
  <si>
    <t>Saga Remonen</t>
  </si>
  <si>
    <t>Eerika Kaappi</t>
  </si>
  <si>
    <t>Kaarina Saarnialho</t>
  </si>
  <si>
    <t>Eerika Käppi</t>
  </si>
  <si>
    <t>Marianna Saarnialho</t>
  </si>
  <si>
    <t>Marianna Saarinialho</t>
  </si>
  <si>
    <t>Erika Käppi</t>
  </si>
  <si>
    <t>TYTÖT</t>
  </si>
  <si>
    <t>POJAT</t>
  </si>
  <si>
    <t>Wega</t>
  </si>
  <si>
    <t>Finaali</t>
  </si>
  <si>
    <t>Pojat</t>
  </si>
  <si>
    <t>Semi</t>
  </si>
  <si>
    <t>semi</t>
  </si>
  <si>
    <t>pojat</t>
  </si>
  <si>
    <t>Fray Hewitt</t>
  </si>
  <si>
    <t>POR 83</t>
  </si>
  <si>
    <t>KoKa 1</t>
  </si>
  <si>
    <t>Joonatan Nieminen</t>
  </si>
  <si>
    <t>Eero Ahola</t>
  </si>
  <si>
    <t>Aapeli Tamminen</t>
  </si>
  <si>
    <t>Aleksi Tiljander</t>
  </si>
  <si>
    <t xml:space="preserve">Spinni </t>
  </si>
  <si>
    <t>Leon Schnabel</t>
  </si>
  <si>
    <t>9-10</t>
  </si>
  <si>
    <t>11-12</t>
  </si>
  <si>
    <t>Max Lotto</t>
  </si>
  <si>
    <t>William Reuter</t>
  </si>
  <si>
    <t>Mikko Kivistö</t>
  </si>
  <si>
    <t>Oliver Remonen</t>
  </si>
  <si>
    <t>13-14</t>
  </si>
  <si>
    <t>Alex Naumi</t>
  </si>
  <si>
    <t>Miro Seitz</t>
  </si>
  <si>
    <t>Danil  Kozyar</t>
  </si>
  <si>
    <t>1-k</t>
  </si>
  <si>
    <t>Daniel Kozyar</t>
  </si>
  <si>
    <t xml:space="preserve"> KUPTS 4</t>
  </si>
  <si>
    <t>Oliver Remunen</t>
  </si>
  <si>
    <t>Arto Vartiainen</t>
  </si>
  <si>
    <t>KoKa1</t>
  </si>
  <si>
    <t>2-k</t>
  </si>
  <si>
    <t>KoKa 2</t>
  </si>
  <si>
    <t>Miro Seizt</t>
  </si>
  <si>
    <t>Jesse Momonen</t>
  </si>
  <si>
    <t>15-13</t>
  </si>
  <si>
    <t>1-11</t>
  </si>
  <si>
    <t>0-3</t>
  </si>
  <si>
    <t>2-11</t>
  </si>
  <si>
    <t>16-14</t>
  </si>
  <si>
    <t>8-11</t>
  </si>
  <si>
    <t>6-11</t>
  </si>
  <si>
    <t>seura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</si>
</sst>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_-* #,##0\ &quot;mk&quot;_-;\-* #,##0\ &quot;mk&quot;_-;_-* &quot;-&quot;\ &quot;mk&quot;_-;_-@_-"/>
    <numFmt numFmtId="166" formatCode="_-* #,##0\ _m_k_-;\-* #,##0\ _m_k_-;_-* &quot;-&quot;\ _m_k_-;_-@_-"/>
    <numFmt numFmtId="167" formatCode="_-* #,##0.00\ &quot;mk&quot;_-;\-* #,##0.00\ &quot;mk&quot;_-;_-* &quot;-&quot;??\ &quot;mk&quot;_-;_-@_-"/>
    <numFmt numFmtId="168" formatCode="_-* #,##0.00\ _m_k_-;\-* #,##0.00\ _m_k_-;_-* &quot;-&quot;??\ _m_k_-;_-@_-"/>
    <numFmt numFmtId="169" formatCode="0_)"/>
    <numFmt numFmtId="170" formatCode="d\.m\.yyyy"/>
    <numFmt numFmtId="171" formatCode="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Courier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4" fillId="9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5" fillId="47" borderId="0" applyNumberFormat="0" applyBorder="0" applyAlignment="0" applyProtection="0"/>
    <xf numFmtId="0" fontId="36" fillId="48" borderId="0" applyNumberFormat="0" applyBorder="0" applyAlignment="0" applyProtection="0"/>
    <xf numFmtId="0" fontId="12" fillId="13" borderId="1" applyNumberFormat="0" applyAlignment="0" applyProtection="0"/>
    <xf numFmtId="0" fontId="37" fillId="49" borderId="7" applyNumberFormat="0" applyAlignment="0" applyProtection="0"/>
    <xf numFmtId="0" fontId="13" fillId="0" borderId="8" applyNumberFormat="0" applyFill="0" applyAlignment="0" applyProtection="0"/>
    <xf numFmtId="0" fontId="38" fillId="0" borderId="9" applyNumberFormat="0" applyFill="0" applyAlignment="0" applyProtection="0"/>
    <xf numFmtId="0" fontId="26" fillId="0" borderId="0">
      <alignment/>
      <protection/>
    </xf>
    <xf numFmtId="0" fontId="39" fillId="50" borderId="0" applyNumberFormat="0" applyBorder="0" applyAlignment="0" applyProtection="0"/>
    <xf numFmtId="0" fontId="14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5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5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53" borderId="7" applyNumberFormat="0" applyAlignment="0" applyProtection="0"/>
    <xf numFmtId="0" fontId="47" fillId="54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8" fillId="49" borderId="18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83">
      <alignment/>
      <protection/>
    </xf>
    <xf numFmtId="49" fontId="2" fillId="0" borderId="19" xfId="83" applyNumberFormat="1" applyFont="1" applyFill="1" applyBorder="1" applyAlignment="1" applyProtection="1">
      <alignment horizontal="left"/>
      <protection/>
    </xf>
    <xf numFmtId="49" fontId="2" fillId="0" borderId="0" xfId="83" applyNumberFormat="1" applyFont="1" applyFill="1" applyBorder="1" applyAlignment="1" applyProtection="1">
      <alignment horizontal="left"/>
      <protection/>
    </xf>
    <xf numFmtId="49" fontId="2" fillId="0" borderId="20" xfId="83" applyNumberFormat="1" applyFont="1" applyFill="1" applyBorder="1" applyAlignment="1" applyProtection="1">
      <alignment horizontal="left"/>
      <protection/>
    </xf>
    <xf numFmtId="49" fontId="2" fillId="0" borderId="21" xfId="83" applyNumberFormat="1" applyFont="1" applyFill="1" applyBorder="1" applyAlignment="1" applyProtection="1">
      <alignment horizontal="left"/>
      <protection/>
    </xf>
    <xf numFmtId="49" fontId="2" fillId="0" borderId="22" xfId="83" applyNumberFormat="1" applyFont="1" applyFill="1" applyBorder="1" applyAlignment="1" applyProtection="1">
      <alignment horizontal="left"/>
      <protection/>
    </xf>
    <xf numFmtId="49" fontId="2" fillId="0" borderId="23" xfId="83" applyNumberFormat="1" applyFont="1" applyFill="1" applyBorder="1" applyAlignment="1" applyProtection="1">
      <alignment horizontal="left"/>
      <protection/>
    </xf>
    <xf numFmtId="0" fontId="2" fillId="44" borderId="23" xfId="83" applyNumberFormat="1" applyFont="1" applyFill="1" applyBorder="1" applyAlignment="1" applyProtection="1">
      <alignment horizontal="left"/>
      <protection/>
    </xf>
    <xf numFmtId="0" fontId="2" fillId="0" borderId="24" xfId="83" applyNumberFormat="1" applyFill="1" applyBorder="1" applyAlignment="1" applyProtection="1">
      <alignment horizontal="center"/>
      <protection/>
    </xf>
    <xf numFmtId="0" fontId="2" fillId="0" borderId="0" xfId="83" applyNumberFormat="1" applyFont="1" applyFill="1" applyBorder="1" applyAlignment="1" applyProtection="1">
      <alignment horizontal="left"/>
      <protection/>
    </xf>
    <xf numFmtId="0" fontId="2" fillId="0" borderId="25" xfId="83" applyNumberFormat="1" applyFont="1" applyFill="1" applyBorder="1" applyAlignment="1" applyProtection="1">
      <alignment horizontal="center"/>
      <protection/>
    </xf>
    <xf numFmtId="0" fontId="2" fillId="0" borderId="24" xfId="83" applyNumberFormat="1" applyFont="1" applyFill="1" applyBorder="1" applyAlignment="1" applyProtection="1">
      <alignment horizontal="center"/>
      <protection/>
    </xf>
    <xf numFmtId="0" fontId="2" fillId="0" borderId="23" xfId="83" applyNumberFormat="1" applyFont="1" applyFill="1" applyBorder="1" applyAlignment="1" applyProtection="1">
      <alignment horizontal="left"/>
      <protection/>
    </xf>
    <xf numFmtId="0" fontId="2" fillId="0" borderId="26" xfId="83" applyNumberFormat="1" applyFont="1" applyFill="1" applyBorder="1" applyAlignment="1" applyProtection="1">
      <alignment horizontal="center"/>
      <protection/>
    </xf>
    <xf numFmtId="0" fontId="2" fillId="0" borderId="0" xfId="83" applyNumberFormat="1" applyFill="1" applyBorder="1" applyAlignment="1" applyProtection="1">
      <alignment horizontal="left"/>
      <protection/>
    </xf>
    <xf numFmtId="0" fontId="2" fillId="0" borderId="19" xfId="83" applyNumberFormat="1" applyFont="1" applyFill="1" applyBorder="1" applyAlignment="1" applyProtection="1">
      <alignment horizontal="left"/>
      <protection/>
    </xf>
    <xf numFmtId="0" fontId="2" fillId="0" borderId="27" xfId="83" applyNumberFormat="1" applyFont="1" applyFill="1" applyBorder="1" applyAlignment="1" applyProtection="1">
      <alignment horizontal="left"/>
      <protection/>
    </xf>
    <xf numFmtId="0" fontId="2" fillId="0" borderId="28" xfId="83" applyNumberFormat="1" applyFont="1" applyFill="1" applyBorder="1" applyAlignment="1" applyProtection="1">
      <alignment horizontal="center"/>
      <protection/>
    </xf>
    <xf numFmtId="0" fontId="2" fillId="0" borderId="29" xfId="83" applyNumberFormat="1" applyFont="1" applyFill="1" applyBorder="1" applyAlignment="1" applyProtection="1">
      <alignment horizontal="left"/>
      <protection/>
    </xf>
    <xf numFmtId="0" fontId="2" fillId="0" borderId="22" xfId="83" applyNumberForma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83" applyNumberFormat="1" applyFont="1" applyFill="1" applyBorder="1" applyAlignment="1" applyProtection="1">
      <alignment horizontal="center"/>
      <protection/>
    </xf>
    <xf numFmtId="49" fontId="23" fillId="0" borderId="30" xfId="96" applyNumberFormat="1" applyFont="1" applyFill="1" applyBorder="1" applyAlignment="1" applyProtection="1">
      <alignment horizontal="left"/>
      <protection/>
    </xf>
    <xf numFmtId="0" fontId="2" fillId="0" borderId="0" xfId="91">
      <alignment/>
      <protection/>
    </xf>
    <xf numFmtId="49" fontId="2" fillId="0" borderId="20" xfId="96" applyNumberFormat="1" applyFont="1" applyFill="1" applyBorder="1" applyAlignment="1" applyProtection="1">
      <alignment horizontal="left"/>
      <protection/>
    </xf>
    <xf numFmtId="49" fontId="21" fillId="0" borderId="0" xfId="96" applyNumberFormat="1" applyFont="1" applyFill="1" applyBorder="1" applyAlignment="1" applyProtection="1">
      <alignment horizontal="left"/>
      <protection/>
    </xf>
    <xf numFmtId="49" fontId="23" fillId="0" borderId="23" xfId="96" applyNumberFormat="1" applyFont="1" applyFill="1" applyBorder="1" applyAlignment="1" applyProtection="1">
      <alignment horizontal="left"/>
      <protection/>
    </xf>
    <xf numFmtId="49" fontId="23" fillId="0" borderId="0" xfId="96" applyNumberFormat="1" applyFont="1" applyFill="1" applyBorder="1" applyAlignment="1" applyProtection="1">
      <alignment horizontal="left"/>
      <protection/>
    </xf>
    <xf numFmtId="0" fontId="23" fillId="0" borderId="23" xfId="96" applyNumberFormat="1" applyFont="1" applyFill="1" applyBorder="1" applyAlignment="1" applyProtection="1">
      <alignment horizontal="left"/>
      <protection/>
    </xf>
    <xf numFmtId="49" fontId="23" fillId="0" borderId="22" xfId="96" applyNumberFormat="1" applyFont="1" applyFill="1" applyBorder="1" applyAlignment="1" applyProtection="1">
      <alignment horizontal="left"/>
      <protection/>
    </xf>
    <xf numFmtId="49" fontId="23" fillId="0" borderId="21" xfId="96" applyNumberFormat="1" applyFont="1" applyFill="1" applyBorder="1" applyAlignment="1" applyProtection="1">
      <alignment horizontal="left"/>
      <protection/>
    </xf>
    <xf numFmtId="49" fontId="23" fillId="0" borderId="20" xfId="96" applyNumberFormat="1" applyFont="1" applyFill="1" applyBorder="1" applyAlignment="1" applyProtection="1">
      <alignment horizontal="left"/>
      <protection/>
    </xf>
    <xf numFmtId="49" fontId="23" fillId="0" borderId="27" xfId="96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9" fontId="19" fillId="0" borderId="31" xfId="86" applyNumberFormat="1" applyFont="1" applyFill="1" applyBorder="1" applyAlignment="1" applyProtection="1">
      <alignment horizontal="left"/>
      <protection/>
    </xf>
    <xf numFmtId="49" fontId="21" fillId="0" borderId="32" xfId="86" applyNumberFormat="1" applyFont="1" applyFill="1" applyBorder="1" applyAlignment="1" applyProtection="1">
      <alignment horizontal="left"/>
      <protection/>
    </xf>
    <xf numFmtId="49" fontId="21" fillId="0" borderId="33" xfId="86" applyNumberFormat="1" applyFont="1" applyFill="1" applyBorder="1" applyAlignment="1" applyProtection="1">
      <alignment horizontal="left"/>
      <protection/>
    </xf>
    <xf numFmtId="49" fontId="2" fillId="0" borderId="21" xfId="96" applyNumberFormat="1" applyFont="1" applyFill="1" applyBorder="1" applyAlignment="1" applyProtection="1">
      <alignment horizontal="left"/>
      <protection/>
    </xf>
    <xf numFmtId="49" fontId="23" fillId="0" borderId="19" xfId="96" applyNumberFormat="1" applyFont="1" applyFill="1" applyBorder="1" applyAlignment="1" applyProtection="1">
      <alignment horizontal="left"/>
      <protection/>
    </xf>
    <xf numFmtId="49" fontId="2" fillId="0" borderId="27" xfId="96" applyNumberFormat="1" applyFont="1" applyFill="1" applyBorder="1" applyAlignment="1" applyProtection="1">
      <alignment horizontal="left"/>
      <protection/>
    </xf>
    <xf numFmtId="49" fontId="19" fillId="0" borderId="34" xfId="96" applyNumberFormat="1" applyFont="1" applyFill="1" applyBorder="1" applyAlignment="1" applyProtection="1">
      <alignment horizontal="left"/>
      <protection/>
    </xf>
    <xf numFmtId="49" fontId="19" fillId="0" borderId="35" xfId="96" applyNumberFormat="1" applyFont="1" applyFill="1" applyBorder="1" applyAlignment="1" applyProtection="1">
      <alignment horizontal="left"/>
      <protection/>
    </xf>
    <xf numFmtId="49" fontId="2" fillId="0" borderId="19" xfId="96" applyNumberFormat="1" applyFont="1" applyFill="1" applyBorder="1" applyAlignment="1" applyProtection="1">
      <alignment horizontal="left"/>
      <protection/>
    </xf>
    <xf numFmtId="49" fontId="2" fillId="0" borderId="0" xfId="96" applyNumberFormat="1" applyFont="1" applyFill="1" applyBorder="1" applyAlignment="1" applyProtection="1">
      <alignment horizontal="left"/>
      <protection/>
    </xf>
    <xf numFmtId="49" fontId="21" fillId="0" borderId="36" xfId="96" applyNumberFormat="1" applyFont="1" applyFill="1" applyBorder="1" applyAlignment="1" applyProtection="1">
      <alignment horizontal="left"/>
      <protection/>
    </xf>
    <xf numFmtId="49" fontId="21" fillId="0" borderId="37" xfId="96" applyNumberFormat="1" applyFont="1" applyFill="1" applyBorder="1" applyAlignment="1" applyProtection="1">
      <alignment horizontal="left"/>
      <protection/>
    </xf>
    <xf numFmtId="49" fontId="21" fillId="0" borderId="38" xfId="96" applyNumberFormat="1" applyFont="1" applyFill="1" applyBorder="1" applyAlignment="1" applyProtection="1">
      <alignment horizontal="left"/>
      <protection/>
    </xf>
    <xf numFmtId="0" fontId="23" fillId="0" borderId="25" xfId="96" applyNumberFormat="1" applyFont="1" applyFill="1" applyBorder="1" applyAlignment="1" applyProtection="1">
      <alignment horizontal="left"/>
      <protection/>
    </xf>
    <xf numFmtId="49" fontId="23" fillId="0" borderId="25" xfId="96" applyNumberFormat="1" applyFont="1" applyFill="1" applyBorder="1" applyAlignment="1" applyProtection="1">
      <alignment horizontal="left"/>
      <protection/>
    </xf>
    <xf numFmtId="0" fontId="23" fillId="0" borderId="30" xfId="96" applyNumberFormat="1" applyFont="1" applyFill="1" applyBorder="1" applyAlignment="1" applyProtection="1">
      <alignment horizontal="left"/>
      <protection/>
    </xf>
    <xf numFmtId="0" fontId="2" fillId="0" borderId="0" xfId="89">
      <alignment/>
      <protection/>
    </xf>
    <xf numFmtId="49" fontId="19" fillId="0" borderId="31" xfId="89" applyNumberFormat="1" applyFont="1" applyFill="1" applyBorder="1" applyAlignment="1" applyProtection="1">
      <alignment horizontal="left"/>
      <protection/>
    </xf>
    <xf numFmtId="49" fontId="21" fillId="0" borderId="32" xfId="89" applyNumberFormat="1" applyFont="1" applyFill="1" applyBorder="1" applyAlignment="1" applyProtection="1">
      <alignment horizontal="left"/>
      <protection/>
    </xf>
    <xf numFmtId="49" fontId="21" fillId="0" borderId="33" xfId="89" applyNumberFormat="1" applyFont="1" applyFill="1" applyBorder="1" applyAlignment="1" applyProtection="1">
      <alignment horizontal="left"/>
      <protection/>
    </xf>
    <xf numFmtId="49" fontId="23" fillId="0" borderId="39" xfId="96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93">
      <alignment/>
      <protection/>
    </xf>
    <xf numFmtId="49" fontId="2" fillId="0" borderId="26" xfId="83" applyNumberFormat="1" applyFont="1" applyFill="1" applyBorder="1" applyAlignment="1" applyProtection="1">
      <alignment horizontal="center"/>
      <protection/>
    </xf>
    <xf numFmtId="49" fontId="2" fillId="0" borderId="25" xfId="83" applyNumberFormat="1" applyFont="1" applyFill="1" applyBorder="1" applyAlignment="1" applyProtection="1">
      <alignment horizontal="center"/>
      <protection/>
    </xf>
    <xf numFmtId="49" fontId="23" fillId="0" borderId="30" xfId="96" applyNumberFormat="1" applyFont="1" applyFill="1" applyBorder="1" applyAlignment="1" applyProtection="1">
      <alignment horizontal="center"/>
      <protection/>
    </xf>
    <xf numFmtId="49" fontId="23" fillId="0" borderId="28" xfId="96" applyNumberFormat="1" applyFont="1" applyFill="1" applyBorder="1" applyAlignment="1" applyProtection="1">
      <alignment horizontal="left"/>
      <protection/>
    </xf>
    <xf numFmtId="49" fontId="23" fillId="0" borderId="24" xfId="96" applyNumberFormat="1" applyFont="1" applyFill="1" applyBorder="1" applyAlignment="1" applyProtection="1">
      <alignment horizontal="left"/>
      <protection/>
    </xf>
    <xf numFmtId="0" fontId="23" fillId="0" borderId="28" xfId="96" applyNumberFormat="1" applyFont="1" applyFill="1" applyBorder="1" applyAlignment="1" applyProtection="1">
      <alignment horizontal="left"/>
      <protection/>
    </xf>
    <xf numFmtId="49" fontId="23" fillId="0" borderId="40" xfId="96" applyNumberFormat="1" applyFont="1" applyFill="1" applyBorder="1" applyAlignment="1" applyProtection="1">
      <alignment horizontal="left"/>
      <protection/>
    </xf>
    <xf numFmtId="49" fontId="23" fillId="0" borderId="41" xfId="96" applyNumberFormat="1" applyFont="1" applyFill="1" applyBorder="1" applyAlignment="1" applyProtection="1">
      <alignment horizontal="left"/>
      <protection/>
    </xf>
    <xf numFmtId="49" fontId="2" fillId="44" borderId="23" xfId="83" applyNumberFormat="1" applyFont="1" applyFill="1" applyBorder="1" applyAlignment="1" applyProtection="1">
      <alignment horizontal="left"/>
      <protection/>
    </xf>
    <xf numFmtId="49" fontId="2" fillId="0" borderId="24" xfId="83" applyNumberFormat="1" applyFill="1" applyBorder="1" applyAlignment="1" applyProtection="1">
      <alignment horizontal="center"/>
      <protection/>
    </xf>
    <xf numFmtId="49" fontId="2" fillId="0" borderId="24" xfId="83" applyNumberFormat="1" applyFont="1" applyFill="1" applyBorder="1" applyAlignment="1" applyProtection="1">
      <alignment horizontal="center"/>
      <protection/>
    </xf>
    <xf numFmtId="49" fontId="2" fillId="0" borderId="27" xfId="83" applyNumberFormat="1" applyFont="1" applyFill="1" applyBorder="1" applyAlignment="1" applyProtection="1">
      <alignment horizontal="left"/>
      <protection/>
    </xf>
    <xf numFmtId="49" fontId="2" fillId="0" borderId="28" xfId="83" applyNumberFormat="1" applyFont="1" applyFill="1" applyBorder="1" applyAlignment="1" applyProtection="1">
      <alignment horizontal="center"/>
      <protection/>
    </xf>
    <xf numFmtId="49" fontId="2" fillId="0" borderId="29" xfId="83" applyNumberFormat="1" applyFont="1" applyFill="1" applyBorder="1" applyAlignment="1" applyProtection="1">
      <alignment horizontal="left"/>
      <protection/>
    </xf>
    <xf numFmtId="0" fontId="0" fillId="0" borderId="42" xfId="0" applyBorder="1" applyAlignment="1">
      <alignment/>
    </xf>
    <xf numFmtId="0" fontId="27" fillId="0" borderId="43" xfId="0" applyFont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39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/>
      <protection/>
    </xf>
    <xf numFmtId="0" fontId="0" fillId="0" borderId="47" xfId="0" applyBorder="1" applyAlignment="1">
      <alignment/>
    </xf>
    <xf numFmtId="2" fontId="2" fillId="0" borderId="48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 applyProtection="1">
      <alignment horizontal="left" vertical="center" indent="2"/>
      <protection locked="0"/>
    </xf>
    <xf numFmtId="0" fontId="2" fillId="0" borderId="23" xfId="0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/>
    </xf>
    <xf numFmtId="0" fontId="2" fillId="0" borderId="4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0" fillId="0" borderId="3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left" indent="1"/>
      <protection locked="0"/>
    </xf>
    <xf numFmtId="2" fontId="2" fillId="0" borderId="4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8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center"/>
      <protection/>
    </xf>
    <xf numFmtId="0" fontId="32" fillId="0" borderId="23" xfId="0" applyFont="1" applyBorder="1" applyAlignment="1" applyProtection="1">
      <alignment horizontal="center"/>
      <protection/>
    </xf>
    <xf numFmtId="0" fontId="32" fillId="0" borderId="50" xfId="0" applyFont="1" applyBorder="1" applyAlignment="1" applyProtection="1">
      <alignment horizontal="center"/>
      <protection/>
    </xf>
    <xf numFmtId="0" fontId="22" fillId="0" borderId="30" xfId="0" applyFont="1" applyBorder="1" applyAlignment="1">
      <alignment horizontal="center"/>
    </xf>
    <xf numFmtId="0" fontId="22" fillId="0" borderId="21" xfId="0" applyNumberFormat="1" applyFont="1" applyBorder="1" applyAlignment="1" applyProtection="1">
      <alignment/>
      <protection/>
    </xf>
    <xf numFmtId="0" fontId="22" fillId="0" borderId="41" xfId="0" applyFont="1" applyBorder="1" applyAlignment="1" applyProtection="1">
      <alignment/>
      <protection/>
    </xf>
    <xf numFmtId="169" fontId="2" fillId="55" borderId="23" xfId="0" applyNumberFormat="1" applyFont="1" applyFill="1" applyBorder="1" applyAlignment="1" applyProtection="1">
      <alignment horizontal="center"/>
      <protection locked="0"/>
    </xf>
    <xf numFmtId="169" fontId="2" fillId="55" borderId="23" xfId="0" applyNumberFormat="1" applyFont="1" applyFill="1" applyBorder="1" applyAlignment="1" applyProtection="1" quotePrefix="1">
      <alignment horizontal="center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51" xfId="0" applyNumberFormat="1" applyFont="1" applyBorder="1" applyAlignment="1">
      <alignment horizontal="center"/>
    </xf>
    <xf numFmtId="0" fontId="29" fillId="0" borderId="52" xfId="0" applyFont="1" applyFill="1" applyBorder="1" applyAlignment="1" applyProtection="1">
      <alignment horizontal="center"/>
      <protection/>
    </xf>
    <xf numFmtId="0" fontId="29" fillId="0" borderId="53" xfId="0" applyFont="1" applyFill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/>
      <protection/>
    </xf>
    <xf numFmtId="169" fontId="2" fillId="55" borderId="25" xfId="0" applyNumberFormat="1" applyFont="1" applyFill="1" applyBorder="1" applyAlignment="1" applyProtection="1" quotePrefix="1">
      <alignment horizontal="center"/>
      <protection locked="0"/>
    </xf>
    <xf numFmtId="0" fontId="22" fillId="0" borderId="54" xfId="0" applyFont="1" applyBorder="1" applyAlignment="1">
      <alignment horizontal="center"/>
    </xf>
    <xf numFmtId="0" fontId="33" fillId="0" borderId="55" xfId="0" applyNumberFormat="1" applyFont="1" applyBorder="1" applyAlignment="1" applyProtection="1">
      <alignment horizontal="left"/>
      <protection/>
    </xf>
    <xf numFmtId="0" fontId="33" fillId="0" borderId="21" xfId="0" applyNumberFormat="1" applyFont="1" applyBorder="1" applyAlignment="1" applyProtection="1">
      <alignment horizontal="left"/>
      <protection/>
    </xf>
    <xf numFmtId="0" fontId="22" fillId="0" borderId="22" xfId="0" applyNumberFormat="1" applyFont="1" applyBorder="1" applyAlignment="1" applyProtection="1">
      <alignment horizontal="left"/>
      <protection/>
    </xf>
    <xf numFmtId="169" fontId="2" fillId="55" borderId="23" xfId="0" applyNumberFormat="1" applyFont="1" applyFill="1" applyBorder="1" applyAlignment="1" applyProtection="1">
      <alignment horizontal="center" vertical="center"/>
      <protection locked="0"/>
    </xf>
    <xf numFmtId="169" fontId="2" fillId="55" borderId="56" xfId="0" applyNumberFormat="1" applyFont="1" applyFill="1" applyBorder="1" applyAlignment="1" applyProtection="1">
      <alignment horizontal="center" vertical="center"/>
      <protection locked="0"/>
    </xf>
    <xf numFmtId="169" fontId="2" fillId="55" borderId="25" xfId="0" applyNumberFormat="1" applyFont="1" applyFill="1" applyBorder="1" applyAlignment="1" applyProtection="1">
      <alignment horizontal="center" vertical="center"/>
      <protection locked="0"/>
    </xf>
    <xf numFmtId="169" fontId="2" fillId="55" borderId="28" xfId="0" applyNumberFormat="1" applyFont="1" applyFill="1" applyBorder="1" applyAlignment="1" applyProtection="1">
      <alignment horizontal="center"/>
      <protection locked="0"/>
    </xf>
    <xf numFmtId="0" fontId="2" fillId="0" borderId="57" xfId="0" applyNumberFormat="1" applyFont="1" applyBorder="1" applyAlignment="1">
      <alignment horizontal="center"/>
    </xf>
    <xf numFmtId="0" fontId="29" fillId="0" borderId="39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27" fillId="0" borderId="58" xfId="0" applyFont="1" applyFill="1" applyBorder="1" applyAlignment="1" applyProtection="1">
      <alignment horizontal="center"/>
      <protection/>
    </xf>
    <xf numFmtId="0" fontId="27" fillId="0" borderId="59" xfId="0" applyFont="1" applyFill="1" applyBorder="1" applyAlignment="1" applyProtection="1">
      <alignment horizontal="center"/>
      <protection/>
    </xf>
    <xf numFmtId="0" fontId="27" fillId="56" borderId="60" xfId="0" applyFont="1" applyFill="1" applyBorder="1" applyAlignment="1" applyProtection="1">
      <alignment horizontal="center"/>
      <protection/>
    </xf>
    <xf numFmtId="0" fontId="27" fillId="56" borderId="61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9" xfId="0" applyBorder="1" applyAlignment="1">
      <alignment/>
    </xf>
    <xf numFmtId="0" fontId="0" fillId="0" borderId="62" xfId="0" applyFill="1" applyBorder="1" applyAlignment="1" applyProtection="1">
      <alignment/>
      <protection locked="0"/>
    </xf>
    <xf numFmtId="0" fontId="24" fillId="0" borderId="63" xfId="0" applyFont="1" applyFill="1" applyBorder="1" applyAlignment="1" applyProtection="1">
      <alignment horizontal="left" vertical="center" indent="2"/>
      <protection locked="0"/>
    </xf>
    <xf numFmtId="0" fontId="0" fillId="0" borderId="64" xfId="0" applyBorder="1" applyAlignment="1">
      <alignment/>
    </xf>
    <xf numFmtId="0" fontId="30" fillId="0" borderId="0" xfId="0" applyFont="1" applyBorder="1" applyAlignment="1" quotePrefix="1">
      <alignment horizontal="left"/>
    </xf>
    <xf numFmtId="49" fontId="2" fillId="0" borderId="39" xfId="83" applyNumberFormat="1" applyFont="1" applyFill="1" applyBorder="1" applyAlignment="1" applyProtection="1">
      <alignment horizontal="center"/>
      <protection/>
    </xf>
    <xf numFmtId="49" fontId="2" fillId="0" borderId="21" xfId="83" applyNumberFormat="1" applyFont="1" applyFill="1" applyBorder="1" applyAlignment="1" applyProtection="1">
      <alignment horizontal="center"/>
      <protection/>
    </xf>
    <xf numFmtId="49" fontId="2" fillId="0" borderId="41" xfId="83" applyNumberFormat="1" applyFont="1" applyFill="1" applyBorder="1" applyAlignment="1" applyProtection="1">
      <alignment horizontal="center"/>
      <protection/>
    </xf>
    <xf numFmtId="49" fontId="2" fillId="44" borderId="39" xfId="83" applyNumberFormat="1" applyFont="1" applyFill="1" applyBorder="1" applyAlignment="1" applyProtection="1">
      <alignment horizontal="center"/>
      <protection/>
    </xf>
    <xf numFmtId="49" fontId="2" fillId="44" borderId="21" xfId="83" applyNumberFormat="1" applyFont="1" applyFill="1" applyBorder="1" applyAlignment="1" applyProtection="1">
      <alignment horizontal="center"/>
      <protection/>
    </xf>
    <xf numFmtId="49" fontId="2" fillId="44" borderId="41" xfId="8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23" fillId="0" borderId="39" xfId="96" applyNumberFormat="1" applyFont="1" applyFill="1" applyBorder="1" applyAlignment="1" applyProtection="1">
      <alignment horizontal="center"/>
      <protection/>
    </xf>
    <xf numFmtId="49" fontId="23" fillId="0" borderId="21" xfId="96" applyNumberFormat="1" applyFont="1" applyFill="1" applyBorder="1" applyAlignment="1" applyProtection="1">
      <alignment horizontal="center"/>
      <protection/>
    </xf>
    <xf numFmtId="0" fontId="23" fillId="0" borderId="39" xfId="96" applyNumberFormat="1" applyFont="1" applyFill="1" applyBorder="1" applyAlignment="1" applyProtection="1">
      <alignment horizontal="center"/>
      <protection/>
    </xf>
    <xf numFmtId="0" fontId="23" fillId="0" borderId="21" xfId="96" applyNumberFormat="1" applyFont="1" applyFill="1" applyBorder="1" applyAlignment="1" applyProtection="1">
      <alignment horizontal="center"/>
      <protection/>
    </xf>
    <xf numFmtId="49" fontId="23" fillId="0" borderId="41" xfId="96" applyNumberFormat="1" applyFont="1" applyFill="1" applyBorder="1" applyAlignment="1" applyProtection="1">
      <alignment horizontal="center"/>
      <protection/>
    </xf>
    <xf numFmtId="0" fontId="27" fillId="56" borderId="65" xfId="0" applyFont="1" applyFill="1" applyBorder="1" applyAlignment="1" applyProtection="1">
      <alignment horizontal="left" vertical="center" indent="2"/>
      <protection/>
    </xf>
    <xf numFmtId="0" fontId="21" fillId="0" borderId="65" xfId="0" applyFont="1" applyBorder="1" applyAlignment="1">
      <alignment horizontal="left" vertical="center" indent="2"/>
    </xf>
    <xf numFmtId="0" fontId="21" fillId="0" borderId="66" xfId="0" applyFont="1" applyBorder="1" applyAlignment="1">
      <alignment horizontal="left" vertical="center" indent="2"/>
    </xf>
    <xf numFmtId="0" fontId="29" fillId="55" borderId="39" xfId="0" applyFont="1" applyFill="1" applyBorder="1" applyAlignment="1" applyProtection="1">
      <alignment horizontal="left" vertical="center" indent="2"/>
      <protection locked="0"/>
    </xf>
    <xf numFmtId="0" fontId="2" fillId="55" borderId="41" xfId="0" applyFont="1" applyFill="1" applyBorder="1" applyAlignment="1" applyProtection="1">
      <alignment horizontal="left" vertical="center" indent="2"/>
      <protection locked="0"/>
    </xf>
    <xf numFmtId="0" fontId="2" fillId="0" borderId="21" xfId="0" applyFont="1" applyBorder="1" applyAlignment="1" applyProtection="1">
      <alignment horizontal="left" vertical="center" indent="2"/>
      <protection locked="0"/>
    </xf>
    <xf numFmtId="0" fontId="2" fillId="0" borderId="53" xfId="0" applyFont="1" applyBorder="1" applyAlignment="1" applyProtection="1">
      <alignment horizontal="left" vertical="center" indent="2"/>
      <protection locked="0"/>
    </xf>
    <xf numFmtId="0" fontId="2" fillId="55" borderId="39" xfId="0" applyFont="1" applyFill="1" applyBorder="1" applyAlignment="1" applyProtection="1">
      <alignment horizontal="left" indent="1"/>
      <protection locked="0"/>
    </xf>
    <xf numFmtId="0" fontId="0" fillId="55" borderId="41" xfId="0" applyFill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2" fillId="0" borderId="53" xfId="0" applyFont="1" applyBorder="1" applyAlignment="1" applyProtection="1">
      <alignment horizontal="left" indent="1"/>
      <protection locked="0"/>
    </xf>
    <xf numFmtId="0" fontId="29" fillId="55" borderId="21" xfId="0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9" fillId="55" borderId="41" xfId="0" applyFont="1" applyFill="1" applyBorder="1" applyAlignment="1" applyProtection="1">
      <alignment/>
      <protection locked="0"/>
    </xf>
    <xf numFmtId="171" fontId="29" fillId="55" borderId="21" xfId="0" applyNumberFormat="1" applyFont="1" applyFill="1" applyBorder="1" applyAlignment="1" applyProtection="1">
      <alignment horizontal="left"/>
      <protection locked="0"/>
    </xf>
    <xf numFmtId="171" fontId="2" fillId="0" borderId="21" xfId="0" applyNumberFormat="1" applyFont="1" applyBorder="1" applyAlignment="1" applyProtection="1">
      <alignment horizontal="left"/>
      <protection locked="0"/>
    </xf>
    <xf numFmtId="20" fontId="29" fillId="55" borderId="21" xfId="0" applyNumberFormat="1" applyFont="1" applyFill="1" applyBorder="1" applyAlignment="1" applyProtection="1">
      <alignment/>
      <protection locked="0"/>
    </xf>
    <xf numFmtId="49" fontId="29" fillId="55" borderId="21" xfId="0" applyNumberFormat="1" applyFont="1" applyFill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41" xfId="0" applyNumberFormat="1" applyFont="1" applyBorder="1" applyAlignment="1" applyProtection="1">
      <alignment/>
      <protection locked="0"/>
    </xf>
    <xf numFmtId="49" fontId="29" fillId="55" borderId="41" xfId="0" applyNumberFormat="1" applyFont="1" applyFill="1" applyBorder="1" applyAlignment="1" applyProtection="1">
      <alignment/>
      <protection locked="0"/>
    </xf>
  </cellXfs>
  <cellStyles count="10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Määrittämätön" xfId="80"/>
    <cellStyle name="Neutraali" xfId="81"/>
    <cellStyle name="Neutral" xfId="82"/>
    <cellStyle name="Normaali 2" xfId="83"/>
    <cellStyle name="Normaali 2 2" xfId="84"/>
    <cellStyle name="Normaali 2 3" xfId="85"/>
    <cellStyle name="Normaali 2 4" xfId="86"/>
    <cellStyle name="Normaali 2 5" xfId="87"/>
    <cellStyle name="Normaali 3" xfId="88"/>
    <cellStyle name="Normaali 3 2" xfId="89"/>
    <cellStyle name="Normaali 3 3" xfId="90"/>
    <cellStyle name="Normaali 4" xfId="91"/>
    <cellStyle name="Normaali 4 2" xfId="92"/>
    <cellStyle name="Normaali 4 3" xfId="93"/>
    <cellStyle name="Normaali 5" xfId="94"/>
    <cellStyle name="Normaali 6" xfId="95"/>
    <cellStyle name="Normal 2" xfId="96"/>
    <cellStyle name="Normal_JoukkuePoytakirja2" xfId="97"/>
    <cellStyle name="Note" xfId="98"/>
    <cellStyle name="Otsikko" xfId="99"/>
    <cellStyle name="Otsikko 1" xfId="100"/>
    <cellStyle name="Otsikko 2" xfId="101"/>
    <cellStyle name="Otsikko 3" xfId="102"/>
    <cellStyle name="Otsikko 4" xfId="103"/>
    <cellStyle name="Output" xfId="104"/>
    <cellStyle name="Percent" xfId="105"/>
    <cellStyle name="Comma [0]" xfId="106"/>
    <cellStyle name="Currency [0]" xfId="107"/>
    <cellStyle name="Selittävä teksti" xfId="108"/>
    <cellStyle name="Summa" xfId="109"/>
    <cellStyle name="Syöttö" xfId="110"/>
    <cellStyle name="Tarkistussolu" xfId="111"/>
    <cellStyle name="Title" xfId="112"/>
    <cellStyle name="Total" xfId="113"/>
    <cellStyle name="Tulostus" xfId="114"/>
    <cellStyle name="Currency" xfId="115"/>
    <cellStyle name="Warning Text" xfId="116"/>
    <cellStyle name="Varoitusteksti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4"/>
  <sheetViews>
    <sheetView zoomScalePageLayoutView="0" workbookViewId="0" topLeftCell="A67">
      <selection activeCell="B33" sqref="B33:E33"/>
    </sheetView>
  </sheetViews>
  <sheetFormatPr defaultColWidth="9.140625" defaultRowHeight="15"/>
  <cols>
    <col min="1" max="1" width="4.57421875" style="0" customWidth="1"/>
    <col min="2" max="2" width="4.7109375" style="0" customWidth="1"/>
    <col min="3" max="5" width="9.140625" style="0" customWidth="1"/>
    <col min="6" max="6" width="15.140625" style="0" customWidth="1"/>
    <col min="7" max="7" width="12.7109375" style="0" customWidth="1"/>
    <col min="8" max="8" width="12.421875" style="0" customWidth="1"/>
    <col min="9" max="9" width="12.28125" style="0" customWidth="1"/>
  </cols>
  <sheetData>
    <row r="2" spans="2:7" ht="15">
      <c r="B2" s="154" t="s">
        <v>29</v>
      </c>
      <c r="C2" s="154"/>
      <c r="D2" s="154"/>
      <c r="E2" s="154"/>
      <c r="F2" s="154"/>
      <c r="G2" s="154"/>
    </row>
    <row r="4" spans="3:6" ht="15">
      <c r="C4" s="21"/>
      <c r="D4" s="21"/>
      <c r="E4" s="21"/>
      <c r="F4" s="21"/>
    </row>
    <row r="5" spans="2:9" ht="15">
      <c r="B5" s="4"/>
      <c r="C5" s="4"/>
      <c r="D5" s="4"/>
      <c r="E5" s="4"/>
      <c r="F5" s="3"/>
      <c r="G5" s="3"/>
      <c r="H5" s="3"/>
      <c r="I5" s="3"/>
    </row>
    <row r="6" spans="2:9" ht="15">
      <c r="B6" s="7"/>
      <c r="C6" s="148" t="s">
        <v>152</v>
      </c>
      <c r="D6" s="149"/>
      <c r="E6" s="150"/>
      <c r="F6" s="2"/>
      <c r="G6" s="3"/>
      <c r="H6" s="3"/>
      <c r="I6" s="3"/>
    </row>
    <row r="7" spans="2:9" ht="15">
      <c r="B7" s="8">
        <v>1</v>
      </c>
      <c r="C7" s="151" t="s">
        <v>5</v>
      </c>
      <c r="D7" s="152"/>
      <c r="E7" s="153"/>
      <c r="F7" s="9" t="s">
        <v>5</v>
      </c>
      <c r="G7" s="10"/>
      <c r="H7" s="10"/>
      <c r="I7" s="10"/>
    </row>
    <row r="8" spans="2:9" ht="15">
      <c r="B8" s="8">
        <v>2</v>
      </c>
      <c r="C8" s="151"/>
      <c r="D8" s="152"/>
      <c r="E8" s="153"/>
      <c r="F8" s="11"/>
      <c r="G8" s="12" t="s">
        <v>5</v>
      </c>
      <c r="H8" s="10"/>
      <c r="I8" s="10"/>
    </row>
    <row r="9" spans="2:9" ht="15">
      <c r="B9" s="13">
        <v>3</v>
      </c>
      <c r="C9" s="148" t="s">
        <v>6</v>
      </c>
      <c r="D9" s="149"/>
      <c r="E9" s="150"/>
      <c r="F9" s="9" t="s">
        <v>7</v>
      </c>
      <c r="G9" s="11" t="s">
        <v>156</v>
      </c>
      <c r="H9" s="16"/>
      <c r="I9" s="10"/>
    </row>
    <row r="10" spans="2:9" ht="15">
      <c r="B10" s="13">
        <v>4</v>
      </c>
      <c r="C10" s="148" t="s">
        <v>7</v>
      </c>
      <c r="D10" s="149"/>
      <c r="E10" s="150"/>
      <c r="F10" s="14" t="s">
        <v>156</v>
      </c>
      <c r="G10" s="17"/>
      <c r="H10" s="12" t="s">
        <v>5</v>
      </c>
      <c r="I10" s="10"/>
    </row>
    <row r="11" spans="2:9" ht="15">
      <c r="B11" s="8">
        <v>5</v>
      </c>
      <c r="C11" s="151" t="s">
        <v>8</v>
      </c>
      <c r="D11" s="152"/>
      <c r="E11" s="153"/>
      <c r="F11" s="9" t="s">
        <v>102</v>
      </c>
      <c r="G11" s="17"/>
      <c r="H11" s="11" t="s">
        <v>156</v>
      </c>
      <c r="I11" s="16"/>
    </row>
    <row r="12" spans="2:9" ht="15">
      <c r="B12" s="8">
        <v>6</v>
      </c>
      <c r="C12" s="151" t="s">
        <v>9</v>
      </c>
      <c r="D12" s="152"/>
      <c r="E12" s="153"/>
      <c r="F12" s="11" t="s">
        <v>156</v>
      </c>
      <c r="G12" s="18" t="s">
        <v>11</v>
      </c>
      <c r="H12" s="19"/>
      <c r="I12" s="16"/>
    </row>
    <row r="13" spans="2:9" ht="15">
      <c r="B13" s="13">
        <v>7</v>
      </c>
      <c r="C13" s="148" t="s">
        <v>10</v>
      </c>
      <c r="D13" s="149"/>
      <c r="E13" s="150"/>
      <c r="F13" s="9" t="s">
        <v>11</v>
      </c>
      <c r="G13" s="59" t="s">
        <v>165</v>
      </c>
      <c r="H13" s="17"/>
      <c r="I13" s="16"/>
    </row>
    <row r="14" spans="2:9" ht="15">
      <c r="B14" s="13">
        <v>8</v>
      </c>
      <c r="C14" s="148" t="s">
        <v>11</v>
      </c>
      <c r="D14" s="149"/>
      <c r="E14" s="150"/>
      <c r="F14" s="14" t="s">
        <v>156</v>
      </c>
      <c r="G14" s="10"/>
      <c r="H14" s="17"/>
      <c r="I14" s="12" t="s">
        <v>5</v>
      </c>
    </row>
    <row r="15" spans="2:9" ht="15">
      <c r="B15" s="5"/>
      <c r="C15" s="5"/>
      <c r="D15" s="5"/>
      <c r="E15" s="5"/>
      <c r="F15" s="10"/>
      <c r="G15" s="10"/>
      <c r="H15" s="17"/>
      <c r="I15" s="59" t="s">
        <v>165</v>
      </c>
    </row>
    <row r="16" spans="2:9" ht="15">
      <c r="B16" s="8">
        <v>9</v>
      </c>
      <c r="C16" s="151" t="s">
        <v>12</v>
      </c>
      <c r="D16" s="152"/>
      <c r="E16" s="153"/>
      <c r="F16" s="9" t="s">
        <v>159</v>
      </c>
      <c r="G16" s="10"/>
      <c r="H16" s="17"/>
      <c r="I16" s="16"/>
    </row>
    <row r="17" spans="2:9" ht="15">
      <c r="B17" s="8">
        <v>10</v>
      </c>
      <c r="C17" s="151" t="s">
        <v>13</v>
      </c>
      <c r="D17" s="152"/>
      <c r="E17" s="153"/>
      <c r="F17" s="11" t="s">
        <v>156</v>
      </c>
      <c r="G17" s="12" t="s">
        <v>12</v>
      </c>
      <c r="H17" s="17"/>
      <c r="I17" s="16"/>
    </row>
    <row r="18" spans="2:9" ht="15">
      <c r="B18" s="13">
        <v>11</v>
      </c>
      <c r="C18" s="148" t="s">
        <v>14</v>
      </c>
      <c r="D18" s="149"/>
      <c r="E18" s="150"/>
      <c r="F18" s="9" t="s">
        <v>160</v>
      </c>
      <c r="G18" s="11" t="s">
        <v>156</v>
      </c>
      <c r="H18" s="19"/>
      <c r="I18" s="16"/>
    </row>
    <row r="19" spans="2:9" ht="15">
      <c r="B19" s="13">
        <v>12</v>
      </c>
      <c r="C19" s="148" t="s">
        <v>15</v>
      </c>
      <c r="D19" s="149"/>
      <c r="E19" s="150"/>
      <c r="F19" s="14" t="s">
        <v>156</v>
      </c>
      <c r="G19" s="17"/>
      <c r="H19" s="18" t="s">
        <v>19</v>
      </c>
      <c r="I19" s="16"/>
    </row>
    <row r="20" spans="2:9" ht="15">
      <c r="B20" s="8">
        <v>13</v>
      </c>
      <c r="C20" s="151" t="s">
        <v>16</v>
      </c>
      <c r="D20" s="152"/>
      <c r="E20" s="153"/>
      <c r="F20" s="9" t="s">
        <v>16</v>
      </c>
      <c r="G20" s="17"/>
      <c r="H20" s="59" t="s">
        <v>168</v>
      </c>
      <c r="I20" s="10"/>
    </row>
    <row r="21" spans="2:9" ht="15">
      <c r="B21" s="8">
        <v>14</v>
      </c>
      <c r="C21" s="151" t="s">
        <v>17</v>
      </c>
      <c r="D21" s="152"/>
      <c r="E21" s="153"/>
      <c r="F21" s="11" t="s">
        <v>156</v>
      </c>
      <c r="G21" s="18" t="s">
        <v>19</v>
      </c>
      <c r="H21" s="16"/>
      <c r="I21" s="10"/>
    </row>
    <row r="22" spans="2:9" ht="15">
      <c r="B22" s="13">
        <v>15</v>
      </c>
      <c r="C22" s="148" t="s">
        <v>18</v>
      </c>
      <c r="D22" s="149"/>
      <c r="E22" s="150"/>
      <c r="F22" s="9" t="s">
        <v>19</v>
      </c>
      <c r="G22" s="59" t="s">
        <v>168</v>
      </c>
      <c r="H22" s="10"/>
      <c r="I22" s="10"/>
    </row>
    <row r="23" spans="2:9" ht="15">
      <c r="B23" s="13">
        <v>16</v>
      </c>
      <c r="C23" s="148" t="s">
        <v>19</v>
      </c>
      <c r="D23" s="149"/>
      <c r="E23" s="150"/>
      <c r="F23" s="14" t="s">
        <v>156</v>
      </c>
      <c r="G23" s="10"/>
      <c r="H23" s="10"/>
      <c r="I23" s="10"/>
    </row>
    <row r="24" spans="2:9" ht="15">
      <c r="B24" s="20"/>
      <c r="C24" s="6"/>
      <c r="D24" s="6"/>
      <c r="E24" s="6"/>
      <c r="F24" s="3"/>
      <c r="G24" s="3"/>
      <c r="H24" s="3"/>
      <c r="I24" s="3"/>
    </row>
    <row r="25" spans="2:9" ht="15">
      <c r="B25" s="15"/>
      <c r="C25" s="3"/>
      <c r="D25" s="3"/>
      <c r="E25" s="3"/>
      <c r="F25" s="3"/>
      <c r="G25" s="3"/>
      <c r="H25" s="3"/>
      <c r="I25" s="3"/>
    </row>
    <row r="26" spans="2:9" ht="15">
      <c r="B26" s="155" t="s">
        <v>23</v>
      </c>
      <c r="C26" s="155"/>
      <c r="D26" s="155"/>
      <c r="E26" s="155"/>
      <c r="H26" s="3"/>
      <c r="I26" s="3"/>
    </row>
    <row r="27" spans="8:9" ht="15">
      <c r="H27" s="3"/>
      <c r="I27" s="3"/>
    </row>
    <row r="28" spans="2:9" ht="15">
      <c r="B28" s="8">
        <v>1</v>
      </c>
      <c r="C28" s="151" t="s">
        <v>163</v>
      </c>
      <c r="D28" s="152"/>
      <c r="E28" s="153"/>
      <c r="F28" s="9" t="s">
        <v>170</v>
      </c>
      <c r="G28" s="10"/>
      <c r="H28" s="3"/>
      <c r="I28" s="3"/>
    </row>
    <row r="29" spans="2:9" ht="15">
      <c r="B29" s="8">
        <v>2</v>
      </c>
      <c r="C29" s="151" t="s">
        <v>164</v>
      </c>
      <c r="D29" s="152"/>
      <c r="E29" s="153"/>
      <c r="F29" s="60" t="s">
        <v>168</v>
      </c>
      <c r="G29" s="12" t="s">
        <v>170</v>
      </c>
      <c r="H29" s="3"/>
      <c r="I29" s="3"/>
    </row>
    <row r="30" spans="2:9" ht="15">
      <c r="B30" s="13">
        <v>3</v>
      </c>
      <c r="C30" s="148" t="s">
        <v>160</v>
      </c>
      <c r="D30" s="149"/>
      <c r="E30" s="150"/>
      <c r="F30" s="9" t="s">
        <v>16</v>
      </c>
      <c r="G30" s="14"/>
      <c r="H30" s="1"/>
      <c r="I30" s="1"/>
    </row>
    <row r="31" spans="2:7" ht="15">
      <c r="B31" s="13">
        <v>4</v>
      </c>
      <c r="C31" s="148" t="s">
        <v>16</v>
      </c>
      <c r="D31" s="149"/>
      <c r="E31" s="150"/>
      <c r="F31" s="59" t="s">
        <v>165</v>
      </c>
      <c r="G31" s="10"/>
    </row>
    <row r="33" spans="2:5" ht="15">
      <c r="B33" s="154" t="s">
        <v>24</v>
      </c>
      <c r="C33" s="154"/>
      <c r="D33" s="154"/>
      <c r="E33" s="154"/>
    </row>
    <row r="35" spans="2:6" ht="15">
      <c r="B35" s="8">
        <v>1</v>
      </c>
      <c r="C35" s="151" t="s">
        <v>171</v>
      </c>
      <c r="D35" s="152"/>
      <c r="E35" s="153"/>
      <c r="F35" s="9" t="s">
        <v>171</v>
      </c>
    </row>
    <row r="36" spans="2:7" ht="15">
      <c r="B36" s="8">
        <v>2</v>
      </c>
      <c r="C36" s="151" t="s">
        <v>160</v>
      </c>
      <c r="D36" s="152"/>
      <c r="E36" s="153"/>
      <c r="F36" s="59" t="s">
        <v>165</v>
      </c>
      <c r="G36" s="21"/>
    </row>
    <row r="40" spans="2:5" ht="15">
      <c r="B40" s="154" t="s">
        <v>25</v>
      </c>
      <c r="C40" s="154"/>
      <c r="D40" s="154"/>
      <c r="E40" s="154"/>
    </row>
    <row r="42" spans="2:6" ht="15">
      <c r="B42" s="8">
        <v>1</v>
      </c>
      <c r="C42" s="151" t="s">
        <v>11</v>
      </c>
      <c r="D42" s="152"/>
      <c r="E42" s="153"/>
      <c r="F42" s="9" t="s">
        <v>11</v>
      </c>
    </row>
    <row r="43" spans="2:6" ht="15">
      <c r="B43" s="8">
        <v>2</v>
      </c>
      <c r="C43" s="151" t="s">
        <v>12</v>
      </c>
      <c r="D43" s="152"/>
      <c r="E43" s="153"/>
      <c r="F43" s="59" t="s">
        <v>168</v>
      </c>
    </row>
    <row r="47" s="34" customFormat="1" ht="15"/>
    <row r="48" s="34" customFormat="1" ht="15"/>
    <row r="52" spans="2:5" ht="15">
      <c r="B52" s="154" t="s">
        <v>20</v>
      </c>
      <c r="C52" s="154"/>
      <c r="D52" s="154"/>
      <c r="E52" s="154"/>
    </row>
    <row r="54" spans="2:9" ht="15">
      <c r="B54" s="8">
        <v>1</v>
      </c>
      <c r="C54" s="151"/>
      <c r="D54" s="152"/>
      <c r="E54" s="153"/>
      <c r="F54" s="9" t="s">
        <v>6</v>
      </c>
      <c r="G54" s="10"/>
      <c r="H54" s="10"/>
      <c r="I54" s="21"/>
    </row>
    <row r="55" spans="2:9" ht="15">
      <c r="B55" s="8">
        <v>2</v>
      </c>
      <c r="C55" s="151" t="s">
        <v>6</v>
      </c>
      <c r="D55" s="152"/>
      <c r="E55" s="153"/>
      <c r="F55" s="11"/>
      <c r="G55" s="12" t="s">
        <v>9</v>
      </c>
      <c r="H55" s="10"/>
      <c r="I55" s="21"/>
    </row>
    <row r="56" spans="2:9" ht="15">
      <c r="B56" s="13">
        <v>3</v>
      </c>
      <c r="C56" s="148" t="s">
        <v>157</v>
      </c>
      <c r="D56" s="149"/>
      <c r="E56" s="150"/>
      <c r="F56" s="9" t="s">
        <v>9</v>
      </c>
      <c r="G56" s="11" t="s">
        <v>156</v>
      </c>
      <c r="H56" s="16"/>
      <c r="I56" s="21"/>
    </row>
    <row r="57" spans="2:9" ht="15">
      <c r="B57" s="13">
        <v>4</v>
      </c>
      <c r="C57" s="148" t="s">
        <v>158</v>
      </c>
      <c r="D57" s="149"/>
      <c r="E57" s="150"/>
      <c r="F57" s="59" t="s">
        <v>165</v>
      </c>
      <c r="G57" s="17"/>
      <c r="H57" s="12" t="s">
        <v>13</v>
      </c>
      <c r="I57" s="21"/>
    </row>
    <row r="58" spans="2:8" ht="15">
      <c r="B58" s="8">
        <v>5</v>
      </c>
      <c r="C58" s="151" t="s">
        <v>13</v>
      </c>
      <c r="D58" s="152"/>
      <c r="E58" s="153"/>
      <c r="F58" s="9" t="s">
        <v>13</v>
      </c>
      <c r="G58" s="17"/>
      <c r="H58" s="59" t="s">
        <v>168</v>
      </c>
    </row>
    <row r="59" spans="2:8" ht="15">
      <c r="B59" s="8">
        <v>6</v>
      </c>
      <c r="C59" s="151" t="s">
        <v>14</v>
      </c>
      <c r="D59" s="152"/>
      <c r="E59" s="153"/>
      <c r="F59" s="11" t="s">
        <v>156</v>
      </c>
      <c r="G59" s="18" t="s">
        <v>13</v>
      </c>
      <c r="H59" s="16"/>
    </row>
    <row r="60" spans="2:8" ht="15">
      <c r="B60" s="13">
        <v>7</v>
      </c>
      <c r="C60" s="148" t="s">
        <v>162</v>
      </c>
      <c r="D60" s="149"/>
      <c r="E60" s="150"/>
      <c r="F60" s="9" t="s">
        <v>162</v>
      </c>
      <c r="G60" s="59" t="s">
        <v>165</v>
      </c>
      <c r="H60" s="10"/>
    </row>
    <row r="61" spans="2:8" ht="15">
      <c r="B61" s="13">
        <v>8</v>
      </c>
      <c r="C61" s="148" t="s">
        <v>161</v>
      </c>
      <c r="D61" s="149"/>
      <c r="E61" s="150"/>
      <c r="F61" s="14" t="s">
        <v>156</v>
      </c>
      <c r="G61" s="10"/>
      <c r="H61" s="10"/>
    </row>
    <row r="64" spans="2:5" ht="15">
      <c r="B64" s="154" t="s">
        <v>21</v>
      </c>
      <c r="C64" s="154"/>
      <c r="D64" s="154"/>
      <c r="E64" s="154"/>
    </row>
    <row r="66" spans="2:8" ht="15">
      <c r="B66" s="8">
        <v>1</v>
      </c>
      <c r="C66" s="151"/>
      <c r="D66" s="152"/>
      <c r="E66" s="153"/>
      <c r="F66" s="9" t="s">
        <v>158</v>
      </c>
      <c r="G66" s="10"/>
      <c r="H66" s="10"/>
    </row>
    <row r="67" spans="2:8" ht="15">
      <c r="B67" s="8">
        <v>2</v>
      </c>
      <c r="C67" s="151" t="s">
        <v>158</v>
      </c>
      <c r="D67" s="152"/>
      <c r="E67" s="153"/>
      <c r="F67" s="11"/>
      <c r="G67" s="12" t="s">
        <v>158</v>
      </c>
      <c r="H67" s="10"/>
    </row>
    <row r="68" spans="2:8" ht="15">
      <c r="B68" s="13">
        <v>3</v>
      </c>
      <c r="C68" s="148" t="s">
        <v>14</v>
      </c>
      <c r="D68" s="149"/>
      <c r="E68" s="150"/>
      <c r="F68" s="9" t="s">
        <v>14</v>
      </c>
      <c r="G68" s="59" t="s">
        <v>168</v>
      </c>
      <c r="H68" s="10"/>
    </row>
    <row r="69" spans="2:8" ht="15">
      <c r="B69" s="13">
        <v>4</v>
      </c>
      <c r="C69" s="148" t="s">
        <v>161</v>
      </c>
      <c r="D69" s="149"/>
      <c r="E69" s="150"/>
      <c r="F69" s="14" t="s">
        <v>156</v>
      </c>
      <c r="G69" s="10"/>
      <c r="H69" s="22"/>
    </row>
    <row r="74" spans="2:7" ht="15">
      <c r="B74" s="154" t="s">
        <v>166</v>
      </c>
      <c r="C74" s="154"/>
      <c r="D74" s="154"/>
      <c r="E74" s="154"/>
      <c r="F74" s="56"/>
      <c r="G74" s="56"/>
    </row>
    <row r="75" spans="2:7" ht="15">
      <c r="B75" s="56"/>
      <c r="C75" s="56"/>
      <c r="D75" s="56"/>
      <c r="E75" s="56"/>
      <c r="F75" s="56"/>
      <c r="G75" s="56"/>
    </row>
    <row r="76" spans="2:7" ht="15">
      <c r="B76" s="8">
        <v>1</v>
      </c>
      <c r="C76" s="151" t="s">
        <v>169</v>
      </c>
      <c r="D76" s="152"/>
      <c r="E76" s="153"/>
      <c r="F76" s="9" t="s">
        <v>176</v>
      </c>
      <c r="G76" s="56"/>
    </row>
    <row r="77" spans="2:7" ht="15">
      <c r="B77" s="8">
        <v>2</v>
      </c>
      <c r="C77" s="151" t="s">
        <v>162</v>
      </c>
      <c r="D77" s="152"/>
      <c r="E77" s="153"/>
      <c r="F77" s="14" t="s">
        <v>156</v>
      </c>
      <c r="G77" s="57"/>
    </row>
    <row r="78" spans="2:7" ht="15">
      <c r="B78" s="56"/>
      <c r="C78" s="56"/>
      <c r="D78" s="56"/>
      <c r="E78" s="56"/>
      <c r="F78" s="56"/>
      <c r="G78" s="56"/>
    </row>
    <row r="79" spans="2:7" ht="15">
      <c r="B79" s="56"/>
      <c r="C79" s="56"/>
      <c r="D79" s="56"/>
      <c r="E79" s="56"/>
      <c r="F79" s="56"/>
      <c r="G79" s="56"/>
    </row>
    <row r="80" spans="2:7" ht="15">
      <c r="B80" s="56"/>
      <c r="C80" s="56"/>
      <c r="D80" s="56"/>
      <c r="E80" s="56"/>
      <c r="F80" s="56"/>
      <c r="G80" s="56"/>
    </row>
    <row r="81" spans="2:7" ht="15">
      <c r="B81" s="154" t="s">
        <v>167</v>
      </c>
      <c r="C81" s="154"/>
      <c r="D81" s="154"/>
      <c r="E81" s="154"/>
      <c r="F81" s="56"/>
      <c r="G81" s="56"/>
    </row>
    <row r="82" spans="2:7" ht="15">
      <c r="B82" s="56"/>
      <c r="C82" s="56"/>
      <c r="D82" s="56"/>
      <c r="E82" s="56"/>
      <c r="F82" s="56"/>
      <c r="G82" s="56"/>
    </row>
    <row r="83" spans="2:7" ht="15">
      <c r="B83" s="8">
        <v>1</v>
      </c>
      <c r="C83" s="151" t="s">
        <v>161</v>
      </c>
      <c r="D83" s="152"/>
      <c r="E83" s="153"/>
      <c r="F83" s="9"/>
      <c r="G83" s="56"/>
    </row>
    <row r="84" spans="2:7" ht="15">
      <c r="B84" s="8">
        <v>2</v>
      </c>
      <c r="C84" s="151"/>
      <c r="D84" s="152"/>
      <c r="E84" s="153"/>
      <c r="F84" s="14"/>
      <c r="G84" s="56"/>
    </row>
  </sheetData>
  <sheetProtection/>
  <mergeCells count="49">
    <mergeCell ref="B74:E74"/>
    <mergeCell ref="C76:E76"/>
    <mergeCell ref="C77:E77"/>
    <mergeCell ref="B81:E81"/>
    <mergeCell ref="C83:E83"/>
    <mergeCell ref="C84:E84"/>
    <mergeCell ref="C6:E6"/>
    <mergeCell ref="C7:E7"/>
    <mergeCell ref="C8:E8"/>
    <mergeCell ref="C9:E9"/>
    <mergeCell ref="C10:E10"/>
    <mergeCell ref="C11:E11"/>
    <mergeCell ref="B33:E33"/>
    <mergeCell ref="C12:E12"/>
    <mergeCell ref="C13:E13"/>
    <mergeCell ref="C14:E14"/>
    <mergeCell ref="C16:E16"/>
    <mergeCell ref="C17:E17"/>
    <mergeCell ref="C18:E18"/>
    <mergeCell ref="C19:E19"/>
    <mergeCell ref="C20:E20"/>
    <mergeCell ref="C21:E21"/>
    <mergeCell ref="C54:E54"/>
    <mergeCell ref="B40:E40"/>
    <mergeCell ref="C42:E42"/>
    <mergeCell ref="C43:E43"/>
    <mergeCell ref="B52:E52"/>
    <mergeCell ref="C35:E35"/>
    <mergeCell ref="C36:E36"/>
    <mergeCell ref="C68:E68"/>
    <mergeCell ref="C69:E69"/>
    <mergeCell ref="B64:E64"/>
    <mergeCell ref="C55:E55"/>
    <mergeCell ref="C56:E56"/>
    <mergeCell ref="C57:E57"/>
    <mergeCell ref="C58:E58"/>
    <mergeCell ref="C59:E59"/>
    <mergeCell ref="C60:E60"/>
    <mergeCell ref="C61:E61"/>
    <mergeCell ref="C22:E22"/>
    <mergeCell ref="C66:E66"/>
    <mergeCell ref="C67:E67"/>
    <mergeCell ref="B2:G2"/>
    <mergeCell ref="B26:E26"/>
    <mergeCell ref="C28:E28"/>
    <mergeCell ref="C29:E29"/>
    <mergeCell ref="C30:E30"/>
    <mergeCell ref="C31:E31"/>
    <mergeCell ref="C23:E2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4">
      <selection activeCell="M19" sqref="M19"/>
    </sheetView>
  </sheetViews>
  <sheetFormatPr defaultColWidth="9.140625" defaultRowHeight="15"/>
  <cols>
    <col min="1" max="1" width="5.7109375" style="0" customWidth="1"/>
    <col min="2" max="2" width="3.28125" style="0" customWidth="1"/>
    <col min="3" max="3" width="20.28125" style="0" customWidth="1"/>
    <col min="4" max="4" width="11.57421875" style="0" customWidth="1"/>
  </cols>
  <sheetData>
    <row r="3" spans="1:11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8">
      <c r="A5" s="40"/>
      <c r="B5" s="35" t="s">
        <v>0</v>
      </c>
      <c r="C5" s="41"/>
      <c r="D5" s="41" t="s">
        <v>99</v>
      </c>
      <c r="E5" s="42"/>
      <c r="F5" s="43"/>
      <c r="G5" s="44"/>
      <c r="H5" s="44"/>
      <c r="I5" s="26"/>
      <c r="J5" s="26"/>
      <c r="K5" s="56"/>
    </row>
    <row r="6" spans="1:11" ht="15.75">
      <c r="A6" s="40"/>
      <c r="B6" s="36" t="s">
        <v>1</v>
      </c>
      <c r="C6" s="26"/>
      <c r="D6" s="26" t="s">
        <v>155</v>
      </c>
      <c r="E6" s="45"/>
      <c r="F6" s="43"/>
      <c r="G6" s="44"/>
      <c r="H6" s="44"/>
      <c r="I6" s="26"/>
      <c r="J6" s="26"/>
      <c r="K6" s="56"/>
    </row>
    <row r="7" spans="1:11" ht="16.5" thickBot="1">
      <c r="A7" s="40"/>
      <c r="B7" s="37" t="s">
        <v>2</v>
      </c>
      <c r="C7" s="46"/>
      <c r="D7" s="46"/>
      <c r="E7" s="47"/>
      <c r="F7" s="43"/>
      <c r="G7" s="44"/>
      <c r="H7" s="44"/>
      <c r="I7" s="26"/>
      <c r="J7" s="26"/>
      <c r="K7" s="56"/>
    </row>
    <row r="8" spans="1:11" ht="15.75">
      <c r="A8" s="25"/>
      <c r="B8" s="38"/>
      <c r="C8" s="38"/>
      <c r="D8" s="38"/>
      <c r="E8" s="38"/>
      <c r="F8" s="25"/>
      <c r="G8" s="25"/>
      <c r="H8" s="25"/>
      <c r="I8" s="26"/>
      <c r="J8" s="26"/>
      <c r="K8" s="56"/>
    </row>
    <row r="9" spans="1:11" ht="15">
      <c r="A9" s="27"/>
      <c r="B9" s="27" t="s">
        <v>3</v>
      </c>
      <c r="C9" s="27" t="s">
        <v>125</v>
      </c>
      <c r="D9" s="27" t="s">
        <v>4</v>
      </c>
      <c r="E9" s="27" t="s">
        <v>31</v>
      </c>
      <c r="F9" s="27" t="s">
        <v>32</v>
      </c>
      <c r="G9" s="27" t="s">
        <v>33</v>
      </c>
      <c r="H9" s="27" t="s">
        <v>34</v>
      </c>
      <c r="I9" s="39"/>
      <c r="J9" s="28"/>
      <c r="K9" s="56"/>
    </row>
    <row r="10" spans="1:11" ht="15">
      <c r="A10" s="29">
        <v>1</v>
      </c>
      <c r="B10" s="29"/>
      <c r="C10" s="27" t="s">
        <v>126</v>
      </c>
      <c r="D10" s="27" t="s">
        <v>12</v>
      </c>
      <c r="E10" s="29">
        <v>3</v>
      </c>
      <c r="F10" s="27"/>
      <c r="G10" s="27"/>
      <c r="H10" s="29">
        <v>1</v>
      </c>
      <c r="I10" s="39"/>
      <c r="J10" s="28"/>
      <c r="K10" s="56"/>
    </row>
    <row r="11" spans="1:11" ht="15">
      <c r="A11" s="29">
        <v>2</v>
      </c>
      <c r="B11" s="29"/>
      <c r="C11" s="27"/>
      <c r="D11" s="27"/>
      <c r="E11" s="29"/>
      <c r="F11" s="27"/>
      <c r="G11" s="27"/>
      <c r="H11" s="29"/>
      <c r="I11" s="39"/>
      <c r="J11" s="28"/>
      <c r="K11" s="56"/>
    </row>
    <row r="12" spans="1:11" ht="15">
      <c r="A12" s="29">
        <v>3</v>
      </c>
      <c r="B12" s="27"/>
      <c r="C12" s="27" t="s">
        <v>127</v>
      </c>
      <c r="D12" s="27" t="s">
        <v>128</v>
      </c>
      <c r="E12" s="29">
        <v>2</v>
      </c>
      <c r="F12" s="27"/>
      <c r="G12" s="27"/>
      <c r="H12" s="29">
        <v>2</v>
      </c>
      <c r="I12" s="39"/>
      <c r="J12" s="28"/>
      <c r="K12" s="56"/>
    </row>
    <row r="13" spans="1:11" ht="15">
      <c r="A13" s="29">
        <v>4</v>
      </c>
      <c r="B13" s="27"/>
      <c r="C13" s="27" t="s">
        <v>129</v>
      </c>
      <c r="D13" s="27" t="s">
        <v>109</v>
      </c>
      <c r="E13" s="29">
        <v>1</v>
      </c>
      <c r="F13" s="27"/>
      <c r="G13" s="27"/>
      <c r="H13" s="29">
        <v>3</v>
      </c>
      <c r="I13" s="39"/>
      <c r="J13" s="28"/>
      <c r="K13" s="56"/>
    </row>
    <row r="14" spans="1:11" ht="15">
      <c r="A14" s="48">
        <v>5</v>
      </c>
      <c r="B14" s="49"/>
      <c r="C14" s="49" t="s">
        <v>130</v>
      </c>
      <c r="D14" s="49" t="s">
        <v>109</v>
      </c>
      <c r="E14" s="49" t="s">
        <v>174</v>
      </c>
      <c r="F14" s="49"/>
      <c r="G14" s="49"/>
      <c r="H14" s="49" t="s">
        <v>172</v>
      </c>
      <c r="I14" s="39"/>
      <c r="J14" s="28"/>
      <c r="K14" s="56"/>
    </row>
    <row r="15" spans="1:11" ht="15">
      <c r="A15" s="30"/>
      <c r="B15" s="30"/>
      <c r="C15" s="30"/>
      <c r="D15" s="30"/>
      <c r="E15" s="30"/>
      <c r="F15" s="30"/>
      <c r="G15" s="30"/>
      <c r="H15" s="30"/>
      <c r="I15" s="28"/>
      <c r="J15" s="28"/>
      <c r="K15" s="56"/>
    </row>
    <row r="16" spans="1:11" ht="15">
      <c r="A16" s="56"/>
      <c r="B16" s="56"/>
      <c r="C16" s="57"/>
      <c r="D16" s="57"/>
      <c r="E16" s="57"/>
      <c r="F16" s="57"/>
      <c r="G16" s="57"/>
      <c r="H16" s="57"/>
      <c r="I16" s="57"/>
      <c r="J16" s="57"/>
      <c r="K16" s="56"/>
    </row>
    <row r="17" spans="1:11" ht="15">
      <c r="A17" s="56"/>
      <c r="B17" s="56"/>
      <c r="C17" s="23"/>
      <c r="D17" s="23" t="s">
        <v>35</v>
      </c>
      <c r="E17" s="23" t="s">
        <v>36</v>
      </c>
      <c r="F17" s="23" t="s">
        <v>37</v>
      </c>
      <c r="G17" s="23" t="s">
        <v>38</v>
      </c>
      <c r="H17" s="23" t="s">
        <v>39</v>
      </c>
      <c r="I17" s="23" t="s">
        <v>40</v>
      </c>
      <c r="J17" s="23" t="s">
        <v>41</v>
      </c>
      <c r="K17" s="56"/>
    </row>
    <row r="18" spans="1:11" ht="15">
      <c r="A18" s="56"/>
      <c r="B18" s="56"/>
      <c r="C18" s="62" t="s">
        <v>42</v>
      </c>
      <c r="D18" s="62" t="s">
        <v>181</v>
      </c>
      <c r="E18" s="62" t="s">
        <v>186</v>
      </c>
      <c r="F18" s="62" t="s">
        <v>186</v>
      </c>
      <c r="G18" s="62"/>
      <c r="H18" s="62"/>
      <c r="I18" s="62" t="s">
        <v>156</v>
      </c>
      <c r="J18" s="64">
        <v>4</v>
      </c>
      <c r="K18" s="56"/>
    </row>
    <row r="19" spans="1:11" ht="15">
      <c r="A19" s="56"/>
      <c r="B19" s="56"/>
      <c r="C19" s="27" t="s">
        <v>43</v>
      </c>
      <c r="D19" s="27"/>
      <c r="E19" s="27"/>
      <c r="F19" s="27"/>
      <c r="G19" s="27"/>
      <c r="H19" s="27"/>
      <c r="I19" s="27"/>
      <c r="J19" s="29">
        <v>3</v>
      </c>
      <c r="K19" s="56"/>
    </row>
    <row r="20" spans="1:11" ht="15">
      <c r="A20" s="56"/>
      <c r="B20" s="56"/>
      <c r="C20" s="27" t="s">
        <v>44</v>
      </c>
      <c r="D20" s="27" t="s">
        <v>181</v>
      </c>
      <c r="E20" s="27" t="s">
        <v>187</v>
      </c>
      <c r="F20" s="27" t="s">
        <v>187</v>
      </c>
      <c r="G20" s="27"/>
      <c r="H20" s="27"/>
      <c r="I20" s="27" t="s">
        <v>156</v>
      </c>
      <c r="J20" s="29">
        <v>2</v>
      </c>
      <c r="K20" s="56"/>
    </row>
    <row r="21" spans="1:11" ht="15">
      <c r="A21" s="56"/>
      <c r="B21" s="56"/>
      <c r="C21" s="27" t="s">
        <v>45</v>
      </c>
      <c r="D21" s="27"/>
      <c r="E21" s="27"/>
      <c r="F21" s="27"/>
      <c r="G21" s="27"/>
      <c r="H21" s="27"/>
      <c r="I21" s="27"/>
      <c r="J21" s="29">
        <v>1</v>
      </c>
      <c r="K21" s="56"/>
    </row>
    <row r="22" spans="1:11" ht="15">
      <c r="A22" s="56"/>
      <c r="B22" s="56"/>
      <c r="C22" s="27" t="s">
        <v>26</v>
      </c>
      <c r="D22" s="27" t="s">
        <v>183</v>
      </c>
      <c r="E22" s="27" t="s">
        <v>191</v>
      </c>
      <c r="F22" s="27" t="s">
        <v>186</v>
      </c>
      <c r="G22" s="27" t="s">
        <v>187</v>
      </c>
      <c r="H22" s="27"/>
      <c r="I22" s="27" t="s">
        <v>165</v>
      </c>
      <c r="J22" s="29">
        <v>5</v>
      </c>
      <c r="K22" s="56"/>
    </row>
    <row r="23" spans="1:11" ht="15">
      <c r="A23" s="56"/>
      <c r="B23" s="56"/>
      <c r="C23" s="27" t="s">
        <v>46</v>
      </c>
      <c r="D23" s="27" t="s">
        <v>186</v>
      </c>
      <c r="E23" s="27" t="s">
        <v>189</v>
      </c>
      <c r="F23" s="27" t="s">
        <v>186</v>
      </c>
      <c r="G23" s="27"/>
      <c r="H23" s="27"/>
      <c r="I23" s="27" t="s">
        <v>156</v>
      </c>
      <c r="J23" s="29">
        <v>3</v>
      </c>
      <c r="K23" s="56"/>
    </row>
    <row r="24" spans="1:11" ht="15">
      <c r="A24" s="56"/>
      <c r="B24" s="56"/>
      <c r="C24" s="27" t="s">
        <v>47</v>
      </c>
      <c r="D24" s="27"/>
      <c r="E24" s="27"/>
      <c r="F24" s="27"/>
      <c r="G24" s="27"/>
      <c r="H24" s="27"/>
      <c r="I24" s="27"/>
      <c r="J24" s="29">
        <v>5</v>
      </c>
      <c r="K24" s="56"/>
    </row>
    <row r="25" spans="1:11" ht="15">
      <c r="A25" s="56"/>
      <c r="B25" s="56"/>
      <c r="C25" s="27" t="s">
        <v>48</v>
      </c>
      <c r="D25" s="27" t="s">
        <v>190</v>
      </c>
      <c r="E25" s="27" t="s">
        <v>282</v>
      </c>
      <c r="F25" s="27" t="s">
        <v>283</v>
      </c>
      <c r="G25" s="27"/>
      <c r="H25" s="27"/>
      <c r="I25" s="27" t="s">
        <v>279</v>
      </c>
      <c r="J25" s="29">
        <v>1</v>
      </c>
      <c r="K25" s="56"/>
    </row>
    <row r="26" spans="1:11" ht="15">
      <c r="A26" s="56"/>
      <c r="B26" s="56"/>
      <c r="C26" s="27" t="s">
        <v>49</v>
      </c>
      <c r="D26" s="27"/>
      <c r="E26" s="27"/>
      <c r="F26" s="27"/>
      <c r="G26" s="27"/>
      <c r="H26" s="27"/>
      <c r="I26" s="27"/>
      <c r="J26" s="29">
        <v>4</v>
      </c>
      <c r="K26" s="56"/>
    </row>
    <row r="27" spans="1:11" ht="15">
      <c r="A27" s="56"/>
      <c r="B27" s="56"/>
      <c r="C27" s="27" t="s">
        <v>50</v>
      </c>
      <c r="D27" s="27" t="s">
        <v>182</v>
      </c>
      <c r="E27" s="27" t="s">
        <v>191</v>
      </c>
      <c r="F27" s="27" t="s">
        <v>281</v>
      </c>
      <c r="G27" s="27" t="s">
        <v>186</v>
      </c>
      <c r="H27" s="27"/>
      <c r="I27" s="27" t="s">
        <v>165</v>
      </c>
      <c r="J27" s="29">
        <v>2</v>
      </c>
      <c r="K27" s="56"/>
    </row>
    <row r="28" spans="1:11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25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5.140625" style="0" customWidth="1"/>
    <col min="2" max="2" width="4.421875" style="0" customWidth="1"/>
    <col min="3" max="3" width="16.00390625" style="0" customWidth="1"/>
    <col min="4" max="4" width="13.57421875" style="0" customWidth="1"/>
    <col min="5" max="5" width="16.421875" style="0" customWidth="1"/>
    <col min="6" max="6" width="14.7109375" style="0" customWidth="1"/>
    <col min="7" max="7" width="15.28125" style="0" customWidth="1"/>
    <col min="8" max="8" width="13.7109375" style="0" customWidth="1"/>
  </cols>
  <sheetData>
    <row r="4" spans="1:9" ht="15">
      <c r="A4" s="56"/>
      <c r="B4" s="56"/>
      <c r="C4" s="56"/>
      <c r="D4" s="56"/>
      <c r="E4" s="56"/>
      <c r="F4" s="56"/>
      <c r="G4" s="56"/>
      <c r="H4" s="56"/>
      <c r="I4" s="56"/>
    </row>
    <row r="5" spans="1:9" ht="15">
      <c r="A5" s="56"/>
      <c r="B5" s="57"/>
      <c r="C5" s="57" t="s">
        <v>180</v>
      </c>
      <c r="D5" s="57"/>
      <c r="E5" s="57"/>
      <c r="F5" s="56"/>
      <c r="G5" s="56"/>
      <c r="H5" s="56"/>
      <c r="I5" s="56"/>
    </row>
    <row r="6" spans="1:9" ht="15">
      <c r="A6" s="4"/>
      <c r="B6" s="4"/>
      <c r="C6" s="4"/>
      <c r="D6" s="4"/>
      <c r="E6" s="3"/>
      <c r="F6" s="3"/>
      <c r="G6" s="3"/>
      <c r="H6" s="3"/>
      <c r="I6" s="56"/>
    </row>
    <row r="7" spans="1:9" ht="15">
      <c r="A7" s="7"/>
      <c r="B7" s="7" t="s">
        <v>3</v>
      </c>
      <c r="C7" s="7" t="s">
        <v>179</v>
      </c>
      <c r="D7" s="7" t="s">
        <v>4</v>
      </c>
      <c r="E7" s="2"/>
      <c r="F7" s="3"/>
      <c r="G7" s="3"/>
      <c r="H7" s="3"/>
      <c r="I7" s="56"/>
    </row>
    <row r="8" spans="1:9" ht="15">
      <c r="A8" s="8">
        <v>1</v>
      </c>
      <c r="B8" s="67"/>
      <c r="C8" s="67" t="s">
        <v>124</v>
      </c>
      <c r="D8" s="67" t="s">
        <v>74</v>
      </c>
      <c r="E8" s="9" t="s">
        <v>124</v>
      </c>
      <c r="F8" s="3"/>
      <c r="G8" s="3"/>
      <c r="H8" s="3"/>
      <c r="I8" s="56"/>
    </row>
    <row r="9" spans="1:9" ht="15">
      <c r="A9" s="8">
        <v>2</v>
      </c>
      <c r="B9" s="67"/>
      <c r="C9" s="67"/>
      <c r="D9" s="67"/>
      <c r="E9" s="11"/>
      <c r="F9" s="69" t="s">
        <v>108</v>
      </c>
      <c r="G9" s="3"/>
      <c r="H9" s="3"/>
      <c r="I9" s="56"/>
    </row>
    <row r="10" spans="1:9" ht="15">
      <c r="A10" s="13">
        <v>3</v>
      </c>
      <c r="B10" s="7"/>
      <c r="C10" s="7"/>
      <c r="D10" s="7"/>
      <c r="E10" s="9" t="s">
        <v>108</v>
      </c>
      <c r="F10" s="60" t="s">
        <v>221</v>
      </c>
      <c r="G10" s="2"/>
      <c r="H10" s="3"/>
      <c r="I10" s="56"/>
    </row>
    <row r="11" spans="1:9" ht="15">
      <c r="A11" s="13">
        <v>4</v>
      </c>
      <c r="B11" s="7"/>
      <c r="C11" s="7" t="s">
        <v>108</v>
      </c>
      <c r="D11" s="7" t="s">
        <v>109</v>
      </c>
      <c r="E11" s="14"/>
      <c r="F11" s="70"/>
      <c r="G11" s="69" t="s">
        <v>122</v>
      </c>
      <c r="H11" s="3"/>
      <c r="I11" s="56"/>
    </row>
    <row r="12" spans="1:9" ht="15">
      <c r="A12" s="8">
        <v>5</v>
      </c>
      <c r="B12" s="67"/>
      <c r="C12" s="67"/>
      <c r="D12" s="67"/>
      <c r="E12" s="9"/>
      <c r="F12" s="70"/>
      <c r="G12" s="60" t="s">
        <v>224</v>
      </c>
      <c r="H12" s="2"/>
      <c r="I12" s="56"/>
    </row>
    <row r="13" spans="1:9" ht="15">
      <c r="A13" s="8">
        <v>6</v>
      </c>
      <c r="B13" s="67"/>
      <c r="C13" s="67"/>
      <c r="D13" s="67"/>
      <c r="E13" s="11"/>
      <c r="F13" s="71" t="s">
        <v>122</v>
      </c>
      <c r="G13" s="72"/>
      <c r="H13" s="2"/>
      <c r="I13" s="56"/>
    </row>
    <row r="14" spans="1:9" ht="15">
      <c r="A14" s="13">
        <v>7</v>
      </c>
      <c r="B14" s="7"/>
      <c r="C14" s="7"/>
      <c r="D14" s="7"/>
      <c r="E14" s="9" t="s">
        <v>122</v>
      </c>
      <c r="F14" s="59"/>
      <c r="G14" s="70"/>
      <c r="H14" s="2"/>
      <c r="I14" s="56"/>
    </row>
    <row r="15" spans="1:9" ht="15">
      <c r="A15" s="13">
        <v>8</v>
      </c>
      <c r="B15" s="7"/>
      <c r="C15" s="7" t="s">
        <v>200</v>
      </c>
      <c r="D15" s="7" t="s">
        <v>109</v>
      </c>
      <c r="E15" s="14"/>
      <c r="F15" s="3"/>
      <c r="G15" s="70"/>
      <c r="H15" s="69" t="s">
        <v>122</v>
      </c>
      <c r="I15" s="56"/>
    </row>
    <row r="16" spans="1:9" ht="15">
      <c r="A16" s="5"/>
      <c r="B16" s="5"/>
      <c r="C16" s="5"/>
      <c r="D16" s="5"/>
      <c r="E16" s="10"/>
      <c r="F16" s="3"/>
      <c r="G16" s="70"/>
      <c r="H16" s="59" t="s">
        <v>226</v>
      </c>
      <c r="I16" s="56"/>
    </row>
    <row r="17" spans="1:9" ht="15">
      <c r="A17" s="8">
        <v>9</v>
      </c>
      <c r="B17" s="67"/>
      <c r="C17" s="67" t="s">
        <v>123</v>
      </c>
      <c r="D17" s="67" t="s">
        <v>109</v>
      </c>
      <c r="E17" s="9" t="s">
        <v>123</v>
      </c>
      <c r="F17" s="3"/>
      <c r="G17" s="70"/>
      <c r="H17" s="2"/>
      <c r="I17" s="56"/>
    </row>
    <row r="18" spans="1:9" ht="15">
      <c r="A18" s="8">
        <v>10</v>
      </c>
      <c r="B18" s="67"/>
      <c r="C18" s="67"/>
      <c r="D18" s="67"/>
      <c r="E18" s="11"/>
      <c r="F18" s="69" t="s">
        <v>123</v>
      </c>
      <c r="G18" s="70"/>
      <c r="H18" s="2"/>
      <c r="I18" s="56"/>
    </row>
    <row r="19" spans="1:9" ht="15">
      <c r="A19" s="13">
        <v>11</v>
      </c>
      <c r="B19" s="7"/>
      <c r="C19" s="7"/>
      <c r="D19" s="7"/>
      <c r="E19" s="9" t="s">
        <v>110</v>
      </c>
      <c r="F19" s="60" t="s">
        <v>216</v>
      </c>
      <c r="G19" s="72"/>
      <c r="H19" s="2"/>
      <c r="I19" s="56"/>
    </row>
    <row r="20" spans="1:9" ht="15">
      <c r="A20" s="13">
        <v>12</v>
      </c>
      <c r="B20" s="7"/>
      <c r="C20" s="7" t="s">
        <v>110</v>
      </c>
      <c r="D20" s="7" t="s">
        <v>109</v>
      </c>
      <c r="E20" s="14"/>
      <c r="F20" s="70"/>
      <c r="G20" s="71" t="s">
        <v>129</v>
      </c>
      <c r="H20" s="2"/>
      <c r="I20" s="56"/>
    </row>
    <row r="21" spans="1:9" ht="15">
      <c r="A21" s="8">
        <v>13</v>
      </c>
      <c r="B21" s="67"/>
      <c r="C21" s="67" t="s">
        <v>129</v>
      </c>
      <c r="D21" s="67" t="s">
        <v>109</v>
      </c>
      <c r="E21" s="9" t="s">
        <v>129</v>
      </c>
      <c r="F21" s="70"/>
      <c r="G21" s="59" t="s">
        <v>223</v>
      </c>
      <c r="H21" s="3"/>
      <c r="I21" s="56"/>
    </row>
    <row r="22" spans="1:9" ht="15">
      <c r="A22" s="8">
        <v>14</v>
      </c>
      <c r="B22" s="67"/>
      <c r="C22" s="67"/>
      <c r="D22" s="67"/>
      <c r="E22" s="11"/>
      <c r="F22" s="71" t="s">
        <v>129</v>
      </c>
      <c r="G22" s="2"/>
      <c r="H22" s="3"/>
      <c r="I22" s="56"/>
    </row>
    <row r="23" spans="1:9" ht="15">
      <c r="A23" s="13">
        <v>15</v>
      </c>
      <c r="B23" s="7"/>
      <c r="C23" s="7"/>
      <c r="D23" s="7"/>
      <c r="E23" s="9" t="s">
        <v>113</v>
      </c>
      <c r="F23" s="59" t="s">
        <v>211</v>
      </c>
      <c r="G23" s="3"/>
      <c r="H23" s="3"/>
      <c r="I23" s="56"/>
    </row>
    <row r="24" spans="1:9" ht="15">
      <c r="A24" s="13">
        <v>16</v>
      </c>
      <c r="B24" s="7"/>
      <c r="C24" s="7" t="s">
        <v>201</v>
      </c>
      <c r="D24" s="7" t="s">
        <v>109</v>
      </c>
      <c r="E24" s="14"/>
      <c r="F24" s="10"/>
      <c r="G24" s="10"/>
      <c r="H24" s="10"/>
      <c r="I24" s="56"/>
    </row>
    <row r="25" spans="1:9" ht="15">
      <c r="A25" s="56"/>
      <c r="B25" s="56"/>
      <c r="C25" s="56"/>
      <c r="D25" s="56"/>
      <c r="E25" s="56"/>
      <c r="F25" s="56"/>
      <c r="G25" s="56"/>
      <c r="H25" s="56"/>
      <c r="I25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F5" sqref="F5"/>
    </sheetView>
  </sheetViews>
  <sheetFormatPr defaultColWidth="9.140625" defaultRowHeight="15"/>
  <cols>
    <col min="4" max="5" width="13.140625" style="0" customWidth="1"/>
  </cols>
  <sheetData>
    <row r="3" spans="1:4" ht="15">
      <c r="A3" s="156" t="s">
        <v>51</v>
      </c>
      <c r="B3" s="156"/>
      <c r="C3" s="156"/>
      <c r="D3" s="156"/>
    </row>
    <row r="4" spans="1:5" ht="15.75">
      <c r="A4" s="25"/>
      <c r="B4" s="25"/>
      <c r="C4" s="25"/>
      <c r="D4" s="26"/>
      <c r="E4" s="26"/>
    </row>
    <row r="5" spans="1:5" ht="15">
      <c r="A5" s="27"/>
      <c r="B5" s="157" t="s">
        <v>52</v>
      </c>
      <c r="C5" s="158"/>
      <c r="D5" s="23" t="s">
        <v>53</v>
      </c>
      <c r="E5" s="23" t="s">
        <v>54</v>
      </c>
    </row>
    <row r="6" spans="1:5" ht="15">
      <c r="A6" s="29">
        <v>1</v>
      </c>
      <c r="B6" s="159" t="s">
        <v>56</v>
      </c>
      <c r="C6" s="160"/>
      <c r="D6" s="61" t="s">
        <v>172</v>
      </c>
      <c r="E6" s="61" t="s">
        <v>174</v>
      </c>
    </row>
    <row r="7" spans="1:5" ht="15">
      <c r="A7" s="29">
        <v>2</v>
      </c>
      <c r="B7" s="159" t="s">
        <v>57</v>
      </c>
      <c r="C7" s="160"/>
      <c r="D7" s="61" t="s">
        <v>173</v>
      </c>
      <c r="E7" s="61" t="s">
        <v>175</v>
      </c>
    </row>
    <row r="8" spans="1:5" ht="15">
      <c r="A8" s="29">
        <v>3</v>
      </c>
      <c r="B8" s="157" t="s">
        <v>58</v>
      </c>
      <c r="C8" s="158"/>
      <c r="D8" s="61" t="s">
        <v>175</v>
      </c>
      <c r="E8" s="61" t="s">
        <v>173</v>
      </c>
    </row>
    <row r="9" spans="1:5" ht="15">
      <c r="A9" s="29">
        <v>4</v>
      </c>
      <c r="B9" s="157" t="s">
        <v>59</v>
      </c>
      <c r="C9" s="158"/>
      <c r="D9" s="61" t="s">
        <v>174</v>
      </c>
      <c r="E9" s="61" t="s">
        <v>172</v>
      </c>
    </row>
    <row r="10" spans="1:5" ht="15">
      <c r="A10" s="29">
        <v>5</v>
      </c>
      <c r="B10" s="157" t="s">
        <v>60</v>
      </c>
      <c r="C10" s="158"/>
      <c r="D10" s="61" t="s">
        <v>220</v>
      </c>
      <c r="E10" s="61" t="s">
        <v>177</v>
      </c>
    </row>
    <row r="11" spans="1:5" ht="15">
      <c r="A11" s="30"/>
      <c r="B11" s="30"/>
      <c r="C11" s="31"/>
      <c r="D11" s="32"/>
      <c r="E11" s="32"/>
    </row>
    <row r="12" spans="1:5" ht="15">
      <c r="A12" s="28"/>
      <c r="B12" s="33"/>
      <c r="C12" s="27"/>
      <c r="D12" s="157" t="s">
        <v>55</v>
      </c>
      <c r="E12" s="161"/>
    </row>
    <row r="13" spans="1:5" ht="15">
      <c r="A13" s="28"/>
      <c r="B13" s="33"/>
      <c r="C13" s="27" t="s">
        <v>42</v>
      </c>
      <c r="D13" s="157" t="s">
        <v>156</v>
      </c>
      <c r="E13" s="161"/>
    </row>
    <row r="14" spans="1:5" ht="15">
      <c r="A14" s="28"/>
      <c r="B14" s="33"/>
      <c r="C14" s="27" t="s">
        <v>43</v>
      </c>
      <c r="D14" s="157" t="s">
        <v>156</v>
      </c>
      <c r="E14" s="161"/>
    </row>
    <row r="15" spans="1:5" ht="15">
      <c r="A15" s="28"/>
      <c r="B15" s="33"/>
      <c r="C15" s="27" t="s">
        <v>44</v>
      </c>
      <c r="D15" s="157" t="s">
        <v>156</v>
      </c>
      <c r="E15" s="161"/>
    </row>
    <row r="16" spans="1:7" ht="15">
      <c r="A16" s="28"/>
      <c r="B16" s="33"/>
      <c r="C16" s="27" t="s">
        <v>45</v>
      </c>
      <c r="D16" s="157" t="s">
        <v>156</v>
      </c>
      <c r="E16" s="161"/>
      <c r="F16" s="24"/>
      <c r="G16" s="24"/>
    </row>
    <row r="17" spans="1:7" ht="15">
      <c r="A17" s="28"/>
      <c r="B17" s="33"/>
      <c r="C17" s="27" t="s">
        <v>26</v>
      </c>
      <c r="D17" s="157" t="s">
        <v>156</v>
      </c>
      <c r="E17" s="161"/>
      <c r="F17" s="24"/>
      <c r="G17" s="24"/>
    </row>
    <row r="18" spans="1:7" ht="15">
      <c r="A18" s="28"/>
      <c r="B18" s="33"/>
      <c r="C18" s="27" t="s">
        <v>46</v>
      </c>
      <c r="D18" s="157" t="s">
        <v>156</v>
      </c>
      <c r="E18" s="161"/>
      <c r="F18" s="24"/>
      <c r="G18" s="24"/>
    </row>
    <row r="19" spans="1:7" ht="15">
      <c r="A19" s="28"/>
      <c r="B19" s="33"/>
      <c r="C19" s="27" t="s">
        <v>47</v>
      </c>
      <c r="D19" s="157" t="s">
        <v>165</v>
      </c>
      <c r="E19" s="161"/>
      <c r="F19" s="24"/>
      <c r="G19" s="24"/>
    </row>
    <row r="20" spans="1:7" ht="15">
      <c r="A20" s="28"/>
      <c r="B20" s="33"/>
      <c r="C20" s="27" t="s">
        <v>48</v>
      </c>
      <c r="D20" s="157" t="s">
        <v>165</v>
      </c>
      <c r="E20" s="161"/>
      <c r="F20" s="24"/>
      <c r="G20" s="24"/>
    </row>
    <row r="21" spans="1:7" ht="15">
      <c r="A21" s="28"/>
      <c r="B21" s="33"/>
      <c r="C21" s="27" t="s">
        <v>49</v>
      </c>
      <c r="D21" s="157" t="s">
        <v>156</v>
      </c>
      <c r="E21" s="161"/>
      <c r="F21" s="24"/>
      <c r="G21" s="24"/>
    </row>
    <row r="22" spans="1:7" ht="15">
      <c r="A22" s="28"/>
      <c r="B22" s="33"/>
      <c r="C22" s="27" t="s">
        <v>50</v>
      </c>
      <c r="D22" s="157" t="s">
        <v>156</v>
      </c>
      <c r="E22" s="161"/>
      <c r="F22" s="24"/>
      <c r="G22" s="24"/>
    </row>
    <row r="23" spans="1:7" ht="15">
      <c r="A23" s="28"/>
      <c r="B23" s="28"/>
      <c r="C23" s="30"/>
      <c r="D23" s="30"/>
      <c r="E23" s="30"/>
      <c r="F23" s="24"/>
      <c r="G23" s="24"/>
    </row>
  </sheetData>
  <sheetProtection/>
  <mergeCells count="18">
    <mergeCell ref="D17:E17"/>
    <mergeCell ref="D18:E18"/>
    <mergeCell ref="D19:E19"/>
    <mergeCell ref="D20:E20"/>
    <mergeCell ref="D21:E21"/>
    <mergeCell ref="D22:E22"/>
    <mergeCell ref="B10:C10"/>
    <mergeCell ref="D13:E13"/>
    <mergeCell ref="D12:E12"/>
    <mergeCell ref="D14:E14"/>
    <mergeCell ref="D15:E15"/>
    <mergeCell ref="D16:E16"/>
    <mergeCell ref="A3:D3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231"/>
  <sheetViews>
    <sheetView tabSelected="1" zoomScalePageLayoutView="0" workbookViewId="0" topLeftCell="A1138">
      <selection activeCell="S1154" sqref="S1154"/>
    </sheetView>
  </sheetViews>
  <sheetFormatPr defaultColWidth="9.140625" defaultRowHeight="15"/>
  <cols>
    <col min="1" max="1" width="2.8515625" style="56" customWidth="1"/>
    <col min="2" max="2" width="5.8515625" style="56" customWidth="1"/>
    <col min="3" max="3" width="21.57421875" style="56" customWidth="1"/>
    <col min="4" max="4" width="17.421875" style="56" customWidth="1"/>
    <col min="5" max="5" width="2.8515625" style="56" customWidth="1"/>
    <col min="6" max="6" width="19.00390625" style="56" customWidth="1"/>
    <col min="7" max="10" width="6.140625" style="56" customWidth="1"/>
    <col min="11" max="11" width="3.7109375" style="56" customWidth="1"/>
    <col min="12" max="12" width="3.8515625" style="56" customWidth="1"/>
    <col min="13" max="13" width="3.7109375" style="56" customWidth="1"/>
    <col min="14" max="14" width="3.57421875" style="56" customWidth="1"/>
    <col min="15" max="15" width="3.140625" style="56" customWidth="1"/>
    <col min="16" max="16" width="9.140625" style="56" customWidth="1"/>
  </cols>
  <sheetData>
    <row r="3" ht="15">
      <c r="Q3" s="56"/>
    </row>
    <row r="4" spans="2:17" ht="15.75">
      <c r="B4" s="7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56"/>
    </row>
    <row r="5" spans="2:17" ht="15.75">
      <c r="B5" s="78"/>
      <c r="C5" s="57"/>
      <c r="D5" s="79" t="s">
        <v>75</v>
      </c>
      <c r="E5" s="80"/>
      <c r="F5" s="80"/>
      <c r="G5" s="57"/>
      <c r="H5" s="81" t="s">
        <v>61</v>
      </c>
      <c r="I5" s="82"/>
      <c r="J5" s="173"/>
      <c r="K5" s="174"/>
      <c r="L5" s="174"/>
      <c r="M5" s="174"/>
      <c r="N5" s="174"/>
      <c r="O5" s="175"/>
      <c r="P5" s="83"/>
      <c r="Q5" s="56"/>
    </row>
    <row r="6" spans="2:17" ht="20.25">
      <c r="B6" s="78"/>
      <c r="C6" s="84"/>
      <c r="D6" s="85" t="s">
        <v>76</v>
      </c>
      <c r="E6" s="80"/>
      <c r="F6" s="80"/>
      <c r="G6" s="57"/>
      <c r="H6" s="81" t="s">
        <v>62</v>
      </c>
      <c r="I6" s="82"/>
      <c r="J6" s="173"/>
      <c r="K6" s="174"/>
      <c r="L6" s="174"/>
      <c r="M6" s="174"/>
      <c r="N6" s="174"/>
      <c r="O6" s="175"/>
      <c r="P6" s="83"/>
      <c r="Q6" s="56"/>
    </row>
    <row r="7" spans="2:17" ht="15">
      <c r="B7" s="78"/>
      <c r="C7" s="80"/>
      <c r="D7" s="86" t="s">
        <v>77</v>
      </c>
      <c r="E7" s="80"/>
      <c r="F7" s="80"/>
      <c r="G7" s="80"/>
      <c r="H7" s="81" t="s">
        <v>63</v>
      </c>
      <c r="I7" s="87"/>
      <c r="J7" s="173"/>
      <c r="K7" s="173"/>
      <c r="L7" s="173"/>
      <c r="M7" s="173"/>
      <c r="N7" s="173"/>
      <c r="O7" s="176"/>
      <c r="P7" s="83"/>
      <c r="Q7" s="56"/>
    </row>
    <row r="8" spans="2:17" ht="15.75">
      <c r="B8" s="78"/>
      <c r="C8" s="80"/>
      <c r="D8" s="80"/>
      <c r="E8" s="80"/>
      <c r="F8" s="80"/>
      <c r="G8" s="80"/>
      <c r="H8" s="81" t="s">
        <v>78</v>
      </c>
      <c r="I8" s="82"/>
      <c r="J8" s="177"/>
      <c r="K8" s="178"/>
      <c r="L8" s="178"/>
      <c r="M8" s="88" t="s">
        <v>64</v>
      </c>
      <c r="N8" s="179"/>
      <c r="O8" s="176"/>
      <c r="P8" s="83"/>
      <c r="Q8" s="56"/>
    </row>
    <row r="9" spans="2:17" ht="15">
      <c r="B9" s="78"/>
      <c r="C9" s="57"/>
      <c r="D9" s="89" t="s">
        <v>79</v>
      </c>
      <c r="E9" s="80"/>
      <c r="F9" s="80"/>
      <c r="G9" s="80"/>
      <c r="H9" s="89" t="s">
        <v>79</v>
      </c>
      <c r="I9" s="80"/>
      <c r="J9" s="80"/>
      <c r="K9" s="80"/>
      <c r="L9" s="80"/>
      <c r="M9" s="80"/>
      <c r="N9" s="80"/>
      <c r="O9" s="80"/>
      <c r="P9" s="90"/>
      <c r="Q9" s="56"/>
    </row>
    <row r="10" spans="2:17" ht="15.75">
      <c r="B10" s="83"/>
      <c r="C10" s="91" t="s">
        <v>80</v>
      </c>
      <c r="D10" s="165" t="s">
        <v>56</v>
      </c>
      <c r="E10" s="166"/>
      <c r="F10" s="92"/>
      <c r="G10" s="93" t="s">
        <v>81</v>
      </c>
      <c r="H10" s="165" t="s">
        <v>60</v>
      </c>
      <c r="I10" s="167"/>
      <c r="J10" s="167"/>
      <c r="K10" s="167"/>
      <c r="L10" s="167"/>
      <c r="M10" s="167"/>
      <c r="N10" s="167"/>
      <c r="O10" s="168"/>
      <c r="P10" s="83"/>
      <c r="Q10" s="56"/>
    </row>
    <row r="11" spans="2:17" ht="15">
      <c r="B11" s="83"/>
      <c r="C11" s="94" t="s">
        <v>65</v>
      </c>
      <c r="D11" s="169" t="s">
        <v>135</v>
      </c>
      <c r="E11" s="170"/>
      <c r="F11" s="95"/>
      <c r="G11" s="96" t="s">
        <v>66</v>
      </c>
      <c r="H11" s="169" t="s">
        <v>228</v>
      </c>
      <c r="I11" s="171"/>
      <c r="J11" s="171"/>
      <c r="K11" s="171"/>
      <c r="L11" s="171"/>
      <c r="M11" s="171"/>
      <c r="N11" s="171"/>
      <c r="O11" s="172"/>
      <c r="P11" s="83"/>
      <c r="Q11" s="56"/>
    </row>
    <row r="12" spans="2:17" ht="15">
      <c r="B12" s="83"/>
      <c r="C12" s="97" t="s">
        <v>67</v>
      </c>
      <c r="D12" s="169" t="s">
        <v>136</v>
      </c>
      <c r="E12" s="170"/>
      <c r="F12" s="95"/>
      <c r="G12" s="98" t="s">
        <v>68</v>
      </c>
      <c r="H12" s="169" t="s">
        <v>229</v>
      </c>
      <c r="I12" s="171"/>
      <c r="J12" s="171"/>
      <c r="K12" s="171"/>
      <c r="L12" s="171"/>
      <c r="M12" s="171"/>
      <c r="N12" s="171"/>
      <c r="O12" s="172"/>
      <c r="P12" s="83"/>
      <c r="Q12" s="56"/>
    </row>
    <row r="13" spans="2:17" ht="15">
      <c r="B13" s="78"/>
      <c r="C13" s="99" t="s">
        <v>82</v>
      </c>
      <c r="D13" s="100"/>
      <c r="E13" s="101"/>
      <c r="F13" s="102"/>
      <c r="G13" s="99" t="s">
        <v>82</v>
      </c>
      <c r="H13" s="103"/>
      <c r="I13" s="103"/>
      <c r="J13" s="103"/>
      <c r="K13" s="103"/>
      <c r="L13" s="103"/>
      <c r="M13" s="103"/>
      <c r="N13" s="103"/>
      <c r="O13" s="103"/>
      <c r="P13" s="90"/>
      <c r="Q13" s="56"/>
    </row>
    <row r="14" spans="2:17" ht="15">
      <c r="B14" s="83"/>
      <c r="C14" s="94"/>
      <c r="D14" s="169" t="s">
        <v>136</v>
      </c>
      <c r="E14" s="170"/>
      <c r="F14" s="95"/>
      <c r="G14" s="96"/>
      <c r="H14" s="169" t="s">
        <v>228</v>
      </c>
      <c r="I14" s="171"/>
      <c r="J14" s="171"/>
      <c r="K14" s="171"/>
      <c r="L14" s="171"/>
      <c r="M14" s="171"/>
      <c r="N14" s="171"/>
      <c r="O14" s="172"/>
      <c r="P14" s="83"/>
      <c r="Q14" s="56"/>
    </row>
    <row r="15" spans="2:17" ht="15">
      <c r="B15" s="83"/>
      <c r="C15" s="104"/>
      <c r="D15" s="169" t="s">
        <v>132</v>
      </c>
      <c r="E15" s="170"/>
      <c r="F15" s="95"/>
      <c r="G15" s="105"/>
      <c r="H15" s="169" t="s">
        <v>229</v>
      </c>
      <c r="I15" s="171"/>
      <c r="J15" s="171"/>
      <c r="K15" s="171"/>
      <c r="L15" s="171"/>
      <c r="M15" s="171"/>
      <c r="N15" s="171"/>
      <c r="O15" s="172"/>
      <c r="P15" s="83"/>
      <c r="Q15" s="56"/>
    </row>
    <row r="16" spans="2:17" ht="15.75">
      <c r="B16" s="78"/>
      <c r="C16" s="80"/>
      <c r="D16" s="80"/>
      <c r="E16" s="80"/>
      <c r="F16" s="80"/>
      <c r="G16" s="89" t="s">
        <v>83</v>
      </c>
      <c r="H16" s="106"/>
      <c r="I16" s="106"/>
      <c r="J16" s="106"/>
      <c r="K16" s="80"/>
      <c r="L16" s="80"/>
      <c r="M16" s="80"/>
      <c r="N16" s="107"/>
      <c r="O16" s="57"/>
      <c r="P16" s="90"/>
      <c r="Q16" s="56"/>
    </row>
    <row r="17" spans="2:17" ht="15">
      <c r="B17" s="78"/>
      <c r="C17" s="79" t="s">
        <v>84</v>
      </c>
      <c r="D17" s="80"/>
      <c r="E17" s="80"/>
      <c r="F17" s="80"/>
      <c r="G17" s="108" t="s">
        <v>85</v>
      </c>
      <c r="H17" s="108" t="s">
        <v>86</v>
      </c>
      <c r="I17" s="108" t="s">
        <v>87</v>
      </c>
      <c r="J17" s="108" t="s">
        <v>88</v>
      </c>
      <c r="K17" s="108" t="s">
        <v>89</v>
      </c>
      <c r="L17" s="109" t="s">
        <v>90</v>
      </c>
      <c r="M17" s="110"/>
      <c r="N17" s="111" t="s">
        <v>69</v>
      </c>
      <c r="O17" s="112" t="s">
        <v>70</v>
      </c>
      <c r="P17" s="83"/>
      <c r="Q17" s="56"/>
    </row>
    <row r="18" spans="2:17" ht="15">
      <c r="B18" s="83"/>
      <c r="C18" s="113" t="s">
        <v>91</v>
      </c>
      <c r="D18" s="114" t="str">
        <f>IF(D11&gt;"",D11&amp;" - "&amp;H11,"")</f>
        <v>Pihla Eriksson - Kaarina Saarniaho</v>
      </c>
      <c r="E18" s="114"/>
      <c r="F18" s="115"/>
      <c r="G18" s="116">
        <v>1</v>
      </c>
      <c r="H18" s="116">
        <v>0</v>
      </c>
      <c r="I18" s="116">
        <v>2</v>
      </c>
      <c r="J18" s="117"/>
      <c r="K18" s="116"/>
      <c r="L18" s="118">
        <f>IF(ISBLANK(G18),"",COUNTIF(G18:K18,"&gt;=0"))</f>
        <v>3</v>
      </c>
      <c r="M18" s="119">
        <f>IF(ISBLANK(G18),"",(IF(LEFT(G18,1)="-",1,0)+IF(LEFT(H18,1)="-",1,0)+IF(LEFT(I18,1)="-",1,0)+IF(LEFT(J18,1)="-",1,0)+IF(LEFT(K18,1)="-",1,0)))</f>
        <v>0</v>
      </c>
      <c r="N18" s="120">
        <f aca="true" t="shared" si="0" ref="N18:O22">IF(L18=3,1,"")</f>
        <v>1</v>
      </c>
      <c r="O18" s="121">
        <f t="shared" si="0"/>
      </c>
      <c r="P18" s="83"/>
      <c r="Q18" s="56"/>
    </row>
    <row r="19" spans="2:17" ht="15">
      <c r="B19" s="83"/>
      <c r="C19" s="113" t="s">
        <v>92</v>
      </c>
      <c r="D19" s="114" t="str">
        <f>IF(D12&gt;"",D12&amp;" - "&amp;H12,"")</f>
        <v>Annika Lundström - Marianna Saarniaho</v>
      </c>
      <c r="E19" s="122"/>
      <c r="F19" s="115"/>
      <c r="G19" s="123">
        <v>0</v>
      </c>
      <c r="H19" s="116">
        <v>3</v>
      </c>
      <c r="I19" s="116">
        <v>1</v>
      </c>
      <c r="J19" s="116"/>
      <c r="K19" s="116"/>
      <c r="L19" s="118">
        <f>IF(ISBLANK(G19),"",COUNTIF(G19:K19,"&gt;=0"))</f>
        <v>3</v>
      </c>
      <c r="M19" s="119">
        <f>IF(ISBLANK(G19),"",(IF(LEFT(G19,1)="-",1,0)+IF(LEFT(H19,1)="-",1,0)+IF(LEFT(I19,1)="-",1,0)+IF(LEFT(J19,1)="-",1,0)+IF(LEFT(K19,1)="-",1,0)))</f>
        <v>0</v>
      </c>
      <c r="N19" s="120">
        <f t="shared" si="0"/>
        <v>1</v>
      </c>
      <c r="O19" s="121">
        <f t="shared" si="0"/>
      </c>
      <c r="P19" s="83"/>
      <c r="Q19" s="56"/>
    </row>
    <row r="20" spans="2:17" ht="15">
      <c r="B20" s="83"/>
      <c r="C20" s="124" t="s">
        <v>71</v>
      </c>
      <c r="D20" s="125" t="str">
        <f>IF(D14&gt;"",D14&amp;" / "&amp;D15,"")</f>
        <v>Annika Lundström / Paju Eriksson</v>
      </c>
      <c r="E20" s="126" t="str">
        <f>IF(H14&gt;"",H14&amp;" / "&amp;H15,"")</f>
        <v>Kaarina Saarniaho / Marianna Saarniaho</v>
      </c>
      <c r="F20" s="127"/>
      <c r="G20" s="128">
        <v>1</v>
      </c>
      <c r="H20" s="129">
        <v>2</v>
      </c>
      <c r="I20" s="130">
        <v>0</v>
      </c>
      <c r="J20" s="130"/>
      <c r="K20" s="130"/>
      <c r="L20" s="118">
        <f>IF(ISBLANK(G20),"",COUNTIF(G20:K20,"&gt;=0"))</f>
        <v>3</v>
      </c>
      <c r="M20" s="119">
        <f>IF(ISBLANK(G20),"",(IF(LEFT(G20,1)="-",1,0)+IF(LEFT(H20,1)="-",1,0)+IF(LEFT(I20,1)="-",1,0)+IF(LEFT(J20,1)="-",1,0)+IF(LEFT(K20,1)="-",1,0)))</f>
        <v>0</v>
      </c>
      <c r="N20" s="120">
        <f t="shared" si="0"/>
        <v>1</v>
      </c>
      <c r="O20" s="121">
        <f t="shared" si="0"/>
      </c>
      <c r="P20" s="83"/>
      <c r="Q20" s="56"/>
    </row>
    <row r="21" spans="2:17" ht="15">
      <c r="B21" s="83"/>
      <c r="C21" s="113" t="s">
        <v>93</v>
      </c>
      <c r="D21" s="114" t="str">
        <f>IF(+D11&gt;"",D11&amp;" - "&amp;H12,"")</f>
        <v>Pihla Eriksson - Marianna Saarniaho</v>
      </c>
      <c r="E21" s="122"/>
      <c r="F21" s="115"/>
      <c r="G21" s="131"/>
      <c r="H21" s="117"/>
      <c r="I21" s="116"/>
      <c r="J21" s="116"/>
      <c r="K21" s="117"/>
      <c r="L21" s="118">
        <f>IF(ISBLANK(G21),"",COUNTIF(G21:K21,"&gt;=0"))</f>
      </c>
      <c r="M21" s="119">
        <f>IF(ISBLANK(G21),"",(IF(LEFT(G21,1)="-",1,0)+IF(LEFT(H21,1)="-",1,0)+IF(LEFT(I21,1)="-",1,0)+IF(LEFT(J21,1)="-",1,0)+IF(LEFT(K21,1)="-",1,0)))</f>
      </c>
      <c r="N21" s="120">
        <f t="shared" si="0"/>
      </c>
      <c r="O21" s="121">
        <f t="shared" si="0"/>
      </c>
      <c r="P21" s="83"/>
      <c r="Q21" s="56"/>
    </row>
    <row r="22" spans="2:17" ht="15.75" thickBot="1">
      <c r="B22" s="83"/>
      <c r="C22" s="113" t="s">
        <v>94</v>
      </c>
      <c r="D22" s="114" t="str">
        <f>IF(+D12&gt;"",D12&amp;" - "&amp;H11,"")</f>
        <v>Annika Lundström - Kaarina Saarniaho</v>
      </c>
      <c r="E22" s="122"/>
      <c r="F22" s="115"/>
      <c r="G22" s="117"/>
      <c r="H22" s="116"/>
      <c r="I22" s="117"/>
      <c r="J22" s="116"/>
      <c r="K22" s="116"/>
      <c r="L22" s="118">
        <f>IF(ISBLANK(G22),"",COUNTIF(G22:K22,"&gt;=0"))</f>
      </c>
      <c r="M22" s="132">
        <f>IF(ISBLANK(G22),"",(IF(LEFT(G22,1)="-",1,0)+IF(LEFT(H22,1)="-",1,0)+IF(LEFT(I22,1)="-",1,0)+IF(LEFT(J22,1)="-",1,0)+IF(LEFT(K22,1)="-",1,0)))</f>
      </c>
      <c r="N22" s="120">
        <f t="shared" si="0"/>
      </c>
      <c r="O22" s="121">
        <f t="shared" si="0"/>
      </c>
      <c r="P22" s="83"/>
      <c r="Q22" s="56"/>
    </row>
    <row r="23" spans="2:17" ht="16.5" thickBot="1">
      <c r="B23" s="78"/>
      <c r="C23" s="80"/>
      <c r="D23" s="80"/>
      <c r="E23" s="80"/>
      <c r="F23" s="80"/>
      <c r="G23" s="80"/>
      <c r="H23" s="80"/>
      <c r="I23" s="80"/>
      <c r="J23" s="133" t="s">
        <v>95</v>
      </c>
      <c r="K23" s="134"/>
      <c r="L23" s="135">
        <f>IF(ISBLANK(E18),"",SUM(L18:L22))</f>
      </c>
      <c r="M23" s="136">
        <f>IF(ISBLANK(F18),"",SUM(M18:M22))</f>
      </c>
      <c r="N23" s="137">
        <f>IF(ISBLANK(G18),"",SUM(N18:N22))</f>
        <v>3</v>
      </c>
      <c r="O23" s="138">
        <f>IF(ISBLANK(G18),"",SUM(O18:O22))</f>
        <v>0</v>
      </c>
      <c r="P23" s="83"/>
      <c r="Q23" s="56"/>
    </row>
    <row r="24" spans="2:17" ht="15">
      <c r="B24" s="78"/>
      <c r="C24" s="139" t="s">
        <v>96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90"/>
      <c r="Q24" s="56"/>
    </row>
    <row r="25" spans="2:17" ht="15">
      <c r="B25" s="78"/>
      <c r="C25" s="140" t="s">
        <v>72</v>
      </c>
      <c r="D25" s="140"/>
      <c r="E25" s="140" t="s">
        <v>73</v>
      </c>
      <c r="F25" s="141"/>
      <c r="G25" s="140"/>
      <c r="H25" s="140" t="s">
        <v>41</v>
      </c>
      <c r="I25" s="141"/>
      <c r="J25" s="140"/>
      <c r="K25" s="142" t="s">
        <v>97</v>
      </c>
      <c r="L25" s="57"/>
      <c r="M25" s="80"/>
      <c r="N25" s="80"/>
      <c r="O25" s="80"/>
      <c r="P25" s="90"/>
      <c r="Q25" s="56"/>
    </row>
    <row r="26" spans="2:17" ht="16.5" thickBot="1">
      <c r="B26" s="78"/>
      <c r="C26" s="80"/>
      <c r="D26" s="80"/>
      <c r="E26" s="80"/>
      <c r="F26" s="80"/>
      <c r="G26" s="80"/>
      <c r="H26" s="80"/>
      <c r="I26" s="80"/>
      <c r="J26" s="80"/>
      <c r="K26" s="162" t="str">
        <f>IF(N23=3,D10,IF(O23=3,H10,""))</f>
        <v>MBF 1</v>
      </c>
      <c r="L26" s="163"/>
      <c r="M26" s="163"/>
      <c r="N26" s="163"/>
      <c r="O26" s="164"/>
      <c r="P26" s="83"/>
      <c r="Q26" s="56"/>
    </row>
    <row r="27" spans="2:17" ht="18">
      <c r="B27" s="143"/>
      <c r="C27" s="144"/>
      <c r="D27" s="144"/>
      <c r="E27" s="144"/>
      <c r="F27" s="144"/>
      <c r="G27" s="144"/>
      <c r="H27" s="144"/>
      <c r="I27" s="144"/>
      <c r="J27" s="144"/>
      <c r="K27" s="145"/>
      <c r="L27" s="145"/>
      <c r="M27" s="145"/>
      <c r="N27" s="145"/>
      <c r="O27" s="145"/>
      <c r="P27" s="146"/>
      <c r="Q27" s="56"/>
    </row>
    <row r="28" spans="3:17" ht="15">
      <c r="C28" s="147" t="s">
        <v>98</v>
      </c>
      <c r="Q28" s="56"/>
    </row>
    <row r="34" spans="2:16" ht="15.75">
      <c r="B34" s="73"/>
      <c r="C34" s="74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2:16" ht="15.75">
      <c r="B35" s="78"/>
      <c r="C35" s="57"/>
      <c r="D35" s="79" t="s">
        <v>75</v>
      </c>
      <c r="E35" s="80"/>
      <c r="F35" s="80"/>
      <c r="G35" s="57"/>
      <c r="H35" s="81" t="s">
        <v>61</v>
      </c>
      <c r="I35" s="82"/>
      <c r="J35" s="173"/>
      <c r="K35" s="174"/>
      <c r="L35" s="174"/>
      <c r="M35" s="174"/>
      <c r="N35" s="174"/>
      <c r="O35" s="175"/>
      <c r="P35" s="83"/>
    </row>
    <row r="36" spans="2:16" ht="20.25">
      <c r="B36" s="78"/>
      <c r="C36" s="84"/>
      <c r="D36" s="85" t="s">
        <v>76</v>
      </c>
      <c r="E36" s="80"/>
      <c r="F36" s="80"/>
      <c r="G36" s="57"/>
      <c r="H36" s="81" t="s">
        <v>62</v>
      </c>
      <c r="I36" s="82"/>
      <c r="J36" s="173"/>
      <c r="K36" s="174"/>
      <c r="L36" s="174"/>
      <c r="M36" s="174"/>
      <c r="N36" s="174"/>
      <c r="O36" s="175"/>
      <c r="P36" s="83"/>
    </row>
    <row r="37" spans="2:16" ht="15">
      <c r="B37" s="78"/>
      <c r="C37" s="80"/>
      <c r="D37" s="86" t="s">
        <v>77</v>
      </c>
      <c r="E37" s="80"/>
      <c r="F37" s="80"/>
      <c r="G37" s="80"/>
      <c r="H37" s="81" t="s">
        <v>63</v>
      </c>
      <c r="I37" s="87"/>
      <c r="J37" s="173"/>
      <c r="K37" s="173"/>
      <c r="L37" s="173"/>
      <c r="M37" s="173"/>
      <c r="N37" s="173"/>
      <c r="O37" s="176"/>
      <c r="P37" s="83"/>
    </row>
    <row r="38" spans="2:16" ht="15.75">
      <c r="B38" s="78"/>
      <c r="C38" s="80"/>
      <c r="D38" s="80"/>
      <c r="E38" s="80"/>
      <c r="F38" s="80"/>
      <c r="G38" s="80"/>
      <c r="H38" s="81" t="s">
        <v>78</v>
      </c>
      <c r="I38" s="82"/>
      <c r="J38" s="177"/>
      <c r="K38" s="178"/>
      <c r="L38" s="178"/>
      <c r="M38" s="88" t="s">
        <v>64</v>
      </c>
      <c r="N38" s="179"/>
      <c r="O38" s="176"/>
      <c r="P38" s="83"/>
    </row>
    <row r="39" spans="2:16" ht="15">
      <c r="B39" s="78"/>
      <c r="C39" s="57"/>
      <c r="D39" s="89" t="s">
        <v>79</v>
      </c>
      <c r="E39" s="80"/>
      <c r="F39" s="80"/>
      <c r="G39" s="80"/>
      <c r="H39" s="89" t="s">
        <v>79</v>
      </c>
      <c r="I39" s="80"/>
      <c r="J39" s="80"/>
      <c r="K39" s="80"/>
      <c r="L39" s="80"/>
      <c r="M39" s="80"/>
      <c r="N39" s="80"/>
      <c r="O39" s="80"/>
      <c r="P39" s="90"/>
    </row>
    <row r="40" spans="2:16" ht="15.75">
      <c r="B40" s="83"/>
      <c r="C40" s="91" t="s">
        <v>80</v>
      </c>
      <c r="D40" s="165" t="s">
        <v>134</v>
      </c>
      <c r="E40" s="166"/>
      <c r="F40" s="92"/>
      <c r="G40" s="93" t="s">
        <v>81</v>
      </c>
      <c r="H40" s="165" t="s">
        <v>60</v>
      </c>
      <c r="I40" s="167"/>
      <c r="J40" s="167"/>
      <c r="K40" s="167"/>
      <c r="L40" s="167"/>
      <c r="M40" s="167"/>
      <c r="N40" s="167"/>
      <c r="O40" s="168"/>
      <c r="P40" s="83"/>
    </row>
    <row r="41" spans="2:16" ht="15">
      <c r="B41" s="83"/>
      <c r="C41" s="94" t="s">
        <v>65</v>
      </c>
      <c r="D41" s="169" t="s">
        <v>138</v>
      </c>
      <c r="E41" s="170"/>
      <c r="F41" s="95"/>
      <c r="G41" s="96" t="s">
        <v>66</v>
      </c>
      <c r="H41" s="169" t="s">
        <v>235</v>
      </c>
      <c r="I41" s="171"/>
      <c r="J41" s="171"/>
      <c r="K41" s="171"/>
      <c r="L41" s="171"/>
      <c r="M41" s="171"/>
      <c r="N41" s="171"/>
      <c r="O41" s="172"/>
      <c r="P41" s="83"/>
    </row>
    <row r="42" spans="2:16" ht="15">
      <c r="B42" s="83"/>
      <c r="C42" s="97" t="s">
        <v>67</v>
      </c>
      <c r="D42" s="169" t="s">
        <v>139</v>
      </c>
      <c r="E42" s="170"/>
      <c r="F42" s="95"/>
      <c r="G42" s="98" t="s">
        <v>68</v>
      </c>
      <c r="H42" s="169" t="s">
        <v>229</v>
      </c>
      <c r="I42" s="171"/>
      <c r="J42" s="171"/>
      <c r="K42" s="171"/>
      <c r="L42" s="171"/>
      <c r="M42" s="171"/>
      <c r="N42" s="171"/>
      <c r="O42" s="172"/>
      <c r="P42" s="83"/>
    </row>
    <row r="43" spans="2:16" ht="15">
      <c r="B43" s="78"/>
      <c r="C43" s="99" t="s">
        <v>82</v>
      </c>
      <c r="D43" s="100"/>
      <c r="E43" s="101"/>
      <c r="F43" s="102"/>
      <c r="G43" s="99" t="s">
        <v>82</v>
      </c>
      <c r="H43" s="103"/>
      <c r="I43" s="103"/>
      <c r="J43" s="103"/>
      <c r="K43" s="103"/>
      <c r="L43" s="103"/>
      <c r="M43" s="103"/>
      <c r="N43" s="103"/>
      <c r="O43" s="103"/>
      <c r="P43" s="90"/>
    </row>
    <row r="44" spans="2:16" ht="15">
      <c r="B44" s="83"/>
      <c r="C44" s="94"/>
      <c r="D44" s="169" t="s">
        <v>138</v>
      </c>
      <c r="E44" s="170"/>
      <c r="F44" s="95"/>
      <c r="G44" s="96"/>
      <c r="H44" s="169" t="s">
        <v>235</v>
      </c>
      <c r="I44" s="171"/>
      <c r="J44" s="171"/>
      <c r="K44" s="171"/>
      <c r="L44" s="171"/>
      <c r="M44" s="171"/>
      <c r="N44" s="171"/>
      <c r="O44" s="172"/>
      <c r="P44" s="83"/>
    </row>
    <row r="45" spans="2:16" ht="15">
      <c r="B45" s="83"/>
      <c r="C45" s="104"/>
      <c r="D45" s="169" t="s">
        <v>133</v>
      </c>
      <c r="E45" s="170"/>
      <c r="F45" s="95"/>
      <c r="G45" s="105"/>
      <c r="H45" s="169" t="s">
        <v>229</v>
      </c>
      <c r="I45" s="171"/>
      <c r="J45" s="171"/>
      <c r="K45" s="171"/>
      <c r="L45" s="171"/>
      <c r="M45" s="171"/>
      <c r="N45" s="171"/>
      <c r="O45" s="172"/>
      <c r="P45" s="83"/>
    </row>
    <row r="46" spans="2:16" ht="15.75">
      <c r="B46" s="78"/>
      <c r="C46" s="80"/>
      <c r="D46" s="80"/>
      <c r="E46" s="80"/>
      <c r="F46" s="80"/>
      <c r="G46" s="89" t="s">
        <v>83</v>
      </c>
      <c r="H46" s="106"/>
      <c r="I46" s="106"/>
      <c r="J46" s="106"/>
      <c r="K46" s="80"/>
      <c r="L46" s="80"/>
      <c r="M46" s="80"/>
      <c r="N46" s="107"/>
      <c r="O46" s="57"/>
      <c r="P46" s="90"/>
    </row>
    <row r="47" spans="2:16" ht="15">
      <c r="B47" s="78"/>
      <c r="C47" s="79" t="s">
        <v>84</v>
      </c>
      <c r="D47" s="80"/>
      <c r="E47" s="80"/>
      <c r="F47" s="80"/>
      <c r="G47" s="108" t="s">
        <v>85</v>
      </c>
      <c r="H47" s="108" t="s">
        <v>86</v>
      </c>
      <c r="I47" s="108" t="s">
        <v>87</v>
      </c>
      <c r="J47" s="108" t="s">
        <v>88</v>
      </c>
      <c r="K47" s="108" t="s">
        <v>89</v>
      </c>
      <c r="L47" s="109" t="s">
        <v>90</v>
      </c>
      <c r="M47" s="110"/>
      <c r="N47" s="111" t="s">
        <v>69</v>
      </c>
      <c r="O47" s="112" t="s">
        <v>70</v>
      </c>
      <c r="P47" s="83"/>
    </row>
    <row r="48" spans="2:16" ht="15">
      <c r="B48" s="83"/>
      <c r="C48" s="113" t="s">
        <v>91</v>
      </c>
      <c r="D48" s="114" t="str">
        <f>IF(D41&gt;"",D41&amp;" - "&amp;H41,"")</f>
        <v>Carina Englund - Kaarina Saarnialho</v>
      </c>
      <c r="E48" s="114"/>
      <c r="F48" s="115"/>
      <c r="G48" s="116">
        <v>3</v>
      </c>
      <c r="H48" s="116">
        <v>1</v>
      </c>
      <c r="I48" s="116">
        <v>2</v>
      </c>
      <c r="J48" s="117"/>
      <c r="K48" s="116"/>
      <c r="L48" s="118">
        <f>IF(ISBLANK(G48),"",COUNTIF(G48:K48,"&gt;=0"))</f>
        <v>3</v>
      </c>
      <c r="M48" s="119">
        <f>IF(ISBLANK(G48),"",(IF(LEFT(G48,1)="-",1,0)+IF(LEFT(H48,1)="-",1,0)+IF(LEFT(I48,1)="-",1,0)+IF(LEFT(J48,1)="-",1,0)+IF(LEFT(K48,1)="-",1,0)))</f>
        <v>0</v>
      </c>
      <c r="N48" s="120">
        <f aca="true" t="shared" si="1" ref="N48:O52">IF(L48=3,1,"")</f>
        <v>1</v>
      </c>
      <c r="O48" s="121">
        <f t="shared" si="1"/>
      </c>
      <c r="P48" s="83"/>
    </row>
    <row r="49" spans="2:16" ht="15">
      <c r="B49" s="83"/>
      <c r="C49" s="113" t="s">
        <v>92</v>
      </c>
      <c r="D49" s="114" t="str">
        <f>IF(D42&gt;"",D42&amp;" - "&amp;H42,"")</f>
        <v>Sofie Eriksson - Marianna Saarniaho</v>
      </c>
      <c r="E49" s="122"/>
      <c r="F49" s="115"/>
      <c r="G49" s="123">
        <v>4</v>
      </c>
      <c r="H49" s="116">
        <v>3</v>
      </c>
      <c r="I49" s="116">
        <v>2</v>
      </c>
      <c r="J49" s="116"/>
      <c r="K49" s="116"/>
      <c r="L49" s="118">
        <f>IF(ISBLANK(G49),"",COUNTIF(G49:K49,"&gt;=0"))</f>
        <v>3</v>
      </c>
      <c r="M49" s="119">
        <f>IF(ISBLANK(G49),"",(IF(LEFT(G49,1)="-",1,0)+IF(LEFT(H49,1)="-",1,0)+IF(LEFT(I49,1)="-",1,0)+IF(LEFT(J49,1)="-",1,0)+IF(LEFT(K49,1)="-",1,0)))</f>
        <v>0</v>
      </c>
      <c r="N49" s="120">
        <f t="shared" si="1"/>
        <v>1</v>
      </c>
      <c r="O49" s="121">
        <f t="shared" si="1"/>
      </c>
      <c r="P49" s="83"/>
    </row>
    <row r="50" spans="2:16" ht="15">
      <c r="B50" s="83"/>
      <c r="C50" s="124" t="s">
        <v>71</v>
      </c>
      <c r="D50" s="125" t="str">
        <f>IF(D44&gt;"",D44&amp;" / "&amp;D45,"")</f>
        <v>Carina Englund / Sabina Englund</v>
      </c>
      <c r="E50" s="126" t="str">
        <f>IF(H44&gt;"",H44&amp;" / "&amp;H45,"")</f>
        <v>Kaarina Saarnialho / Marianna Saarniaho</v>
      </c>
      <c r="F50" s="127"/>
      <c r="G50" s="128">
        <v>1</v>
      </c>
      <c r="H50" s="129">
        <v>3</v>
      </c>
      <c r="I50" s="130">
        <v>3</v>
      </c>
      <c r="J50" s="130"/>
      <c r="K50" s="130"/>
      <c r="L50" s="118">
        <f>IF(ISBLANK(G50),"",COUNTIF(G50:K50,"&gt;=0"))</f>
        <v>3</v>
      </c>
      <c r="M50" s="119">
        <f>IF(ISBLANK(G50),"",(IF(LEFT(G50,1)="-",1,0)+IF(LEFT(H50,1)="-",1,0)+IF(LEFT(I50,1)="-",1,0)+IF(LEFT(J50,1)="-",1,0)+IF(LEFT(K50,1)="-",1,0)))</f>
        <v>0</v>
      </c>
      <c r="N50" s="120">
        <f t="shared" si="1"/>
        <v>1</v>
      </c>
      <c r="O50" s="121">
        <f t="shared" si="1"/>
      </c>
      <c r="P50" s="83"/>
    </row>
    <row r="51" spans="2:16" ht="15">
      <c r="B51" s="83"/>
      <c r="C51" s="113" t="s">
        <v>93</v>
      </c>
      <c r="D51" s="114" t="str">
        <f>IF(+D41&gt;"",D41&amp;" - "&amp;H42,"")</f>
        <v>Carina Englund - Marianna Saarniaho</v>
      </c>
      <c r="E51" s="122"/>
      <c r="F51" s="115"/>
      <c r="G51" s="131"/>
      <c r="H51" s="117"/>
      <c r="I51" s="116"/>
      <c r="J51" s="116"/>
      <c r="K51" s="117"/>
      <c r="L51" s="118">
        <f>IF(ISBLANK(G51),"",COUNTIF(G51:K51,"&gt;=0"))</f>
      </c>
      <c r="M51" s="119">
        <f>IF(ISBLANK(G51),"",(IF(LEFT(G51,1)="-",1,0)+IF(LEFT(H51,1)="-",1,0)+IF(LEFT(I51,1)="-",1,0)+IF(LEFT(J51,1)="-",1,0)+IF(LEFT(K51,1)="-",1,0)))</f>
      </c>
      <c r="N51" s="120">
        <f t="shared" si="1"/>
      </c>
      <c r="O51" s="121">
        <f t="shared" si="1"/>
      </c>
      <c r="P51" s="83"/>
    </row>
    <row r="52" spans="2:16" ht="15.75" thickBot="1">
      <c r="B52" s="83"/>
      <c r="C52" s="113" t="s">
        <v>94</v>
      </c>
      <c r="D52" s="114" t="str">
        <f>IF(+D42&gt;"",D42&amp;" - "&amp;H41,"")</f>
        <v>Sofie Eriksson - Kaarina Saarnialho</v>
      </c>
      <c r="E52" s="122"/>
      <c r="F52" s="115"/>
      <c r="G52" s="117"/>
      <c r="H52" s="116"/>
      <c r="I52" s="117"/>
      <c r="J52" s="116"/>
      <c r="K52" s="116"/>
      <c r="L52" s="118">
        <f>IF(ISBLANK(G52),"",COUNTIF(G52:K52,"&gt;=0"))</f>
      </c>
      <c r="M52" s="132">
        <f>IF(ISBLANK(G52),"",(IF(LEFT(G52,1)="-",1,0)+IF(LEFT(H52,1)="-",1,0)+IF(LEFT(I52,1)="-",1,0)+IF(LEFT(J52,1)="-",1,0)+IF(LEFT(K52,1)="-",1,0)))</f>
      </c>
      <c r="N52" s="120">
        <f t="shared" si="1"/>
      </c>
      <c r="O52" s="121">
        <f t="shared" si="1"/>
      </c>
      <c r="P52" s="83"/>
    </row>
    <row r="53" spans="2:16" ht="16.5" thickBot="1">
      <c r="B53" s="78"/>
      <c r="C53" s="80"/>
      <c r="D53" s="80"/>
      <c r="E53" s="80"/>
      <c r="F53" s="80"/>
      <c r="G53" s="80"/>
      <c r="H53" s="80"/>
      <c r="I53" s="80"/>
      <c r="J53" s="133" t="s">
        <v>95</v>
      </c>
      <c r="K53" s="134"/>
      <c r="L53" s="135">
        <f>IF(ISBLANK(E48),"",SUM(L48:L52))</f>
      </c>
      <c r="M53" s="136">
        <f>IF(ISBLANK(F48),"",SUM(M48:M52))</f>
      </c>
      <c r="N53" s="137">
        <f>IF(ISBLANK(G48),"",SUM(N48:N52))</f>
        <v>3</v>
      </c>
      <c r="O53" s="138">
        <f>IF(ISBLANK(G48),"",SUM(O48:O52))</f>
        <v>0</v>
      </c>
      <c r="P53" s="83"/>
    </row>
    <row r="54" spans="2:16" ht="15">
      <c r="B54" s="78"/>
      <c r="C54" s="139" t="s">
        <v>96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90"/>
    </row>
    <row r="55" spans="2:16" ht="15">
      <c r="B55" s="78"/>
      <c r="C55" s="140" t="s">
        <v>72</v>
      </c>
      <c r="D55" s="140"/>
      <c r="E55" s="140" t="s">
        <v>73</v>
      </c>
      <c r="F55" s="141"/>
      <c r="G55" s="140"/>
      <c r="H55" s="140" t="s">
        <v>41</v>
      </c>
      <c r="I55" s="141"/>
      <c r="J55" s="140"/>
      <c r="K55" s="142" t="s">
        <v>97</v>
      </c>
      <c r="L55" s="57"/>
      <c r="M55" s="80"/>
      <c r="N55" s="80"/>
      <c r="O55" s="80"/>
      <c r="P55" s="90"/>
    </row>
    <row r="56" spans="2:16" ht="16.5" thickBot="1">
      <c r="B56" s="78"/>
      <c r="C56" s="80"/>
      <c r="D56" s="80"/>
      <c r="E56" s="80"/>
      <c r="F56" s="80"/>
      <c r="G56" s="80"/>
      <c r="H56" s="80"/>
      <c r="I56" s="80"/>
      <c r="J56" s="80"/>
      <c r="K56" s="162" t="str">
        <f>IF(N53=3,D40,IF(O53=3,H40,""))</f>
        <v>ParPi</v>
      </c>
      <c r="L56" s="163"/>
      <c r="M56" s="163"/>
      <c r="N56" s="163"/>
      <c r="O56" s="164"/>
      <c r="P56" s="83"/>
    </row>
    <row r="57" spans="2:16" ht="18">
      <c r="B57" s="143"/>
      <c r="C57" s="144"/>
      <c r="D57" s="144"/>
      <c r="E57" s="144"/>
      <c r="F57" s="144"/>
      <c r="G57" s="144"/>
      <c r="H57" s="144"/>
      <c r="I57" s="144"/>
      <c r="J57" s="144"/>
      <c r="K57" s="145"/>
      <c r="L57" s="145"/>
      <c r="M57" s="145"/>
      <c r="N57" s="145"/>
      <c r="O57" s="145"/>
      <c r="P57" s="146"/>
    </row>
    <row r="58" ht="15">
      <c r="C58" s="147" t="s">
        <v>98</v>
      </c>
    </row>
    <row r="63" ht="15">
      <c r="Q63" s="56"/>
    </row>
    <row r="64" spans="2:17" ht="15.75">
      <c r="B64" s="73"/>
      <c r="C64" s="74"/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7"/>
      <c r="Q64" s="56"/>
    </row>
    <row r="65" spans="2:17" ht="15.75">
      <c r="B65" s="78"/>
      <c r="C65" s="57"/>
      <c r="D65" s="79" t="s">
        <v>75</v>
      </c>
      <c r="E65" s="80"/>
      <c r="F65" s="80"/>
      <c r="G65" s="57"/>
      <c r="H65" s="81" t="s">
        <v>61</v>
      </c>
      <c r="I65" s="82"/>
      <c r="J65" s="173"/>
      <c r="K65" s="174"/>
      <c r="L65" s="174"/>
      <c r="M65" s="174"/>
      <c r="N65" s="174"/>
      <c r="O65" s="175"/>
      <c r="P65" s="83"/>
      <c r="Q65" s="56"/>
    </row>
    <row r="66" spans="2:17" ht="20.25">
      <c r="B66" s="78"/>
      <c r="C66" s="84"/>
      <c r="D66" s="85" t="s">
        <v>76</v>
      </c>
      <c r="E66" s="80"/>
      <c r="F66" s="80"/>
      <c r="G66" s="57"/>
      <c r="H66" s="81" t="s">
        <v>62</v>
      </c>
      <c r="I66" s="82"/>
      <c r="J66" s="173"/>
      <c r="K66" s="174"/>
      <c r="L66" s="174"/>
      <c r="M66" s="174"/>
      <c r="N66" s="174"/>
      <c r="O66" s="175"/>
      <c r="P66" s="83"/>
      <c r="Q66" s="56"/>
    </row>
    <row r="67" spans="2:17" ht="15">
      <c r="B67" s="78"/>
      <c r="C67" s="80"/>
      <c r="D67" s="86" t="s">
        <v>77</v>
      </c>
      <c r="E67" s="80"/>
      <c r="F67" s="80"/>
      <c r="G67" s="80"/>
      <c r="H67" s="81" t="s">
        <v>63</v>
      </c>
      <c r="I67" s="87"/>
      <c r="J67" s="173"/>
      <c r="K67" s="173"/>
      <c r="L67" s="173"/>
      <c r="M67" s="173"/>
      <c r="N67" s="173"/>
      <c r="O67" s="176"/>
      <c r="P67" s="83"/>
      <c r="Q67" s="56"/>
    </row>
    <row r="68" spans="2:17" ht="15.75">
      <c r="B68" s="78"/>
      <c r="C68" s="80"/>
      <c r="D68" s="80"/>
      <c r="E68" s="80"/>
      <c r="F68" s="80"/>
      <c r="G68" s="80"/>
      <c r="H68" s="81" t="s">
        <v>78</v>
      </c>
      <c r="I68" s="82"/>
      <c r="J68" s="177"/>
      <c r="K68" s="178"/>
      <c r="L68" s="178"/>
      <c r="M68" s="88" t="s">
        <v>64</v>
      </c>
      <c r="N68" s="179"/>
      <c r="O68" s="176"/>
      <c r="P68" s="83"/>
      <c r="Q68" s="56"/>
    </row>
    <row r="69" spans="2:17" ht="15">
      <c r="B69" s="78"/>
      <c r="C69" s="57"/>
      <c r="D69" s="89" t="s">
        <v>79</v>
      </c>
      <c r="E69" s="80"/>
      <c r="F69" s="80"/>
      <c r="G69" s="80"/>
      <c r="H69" s="89" t="s">
        <v>79</v>
      </c>
      <c r="I69" s="80"/>
      <c r="J69" s="80"/>
      <c r="K69" s="80"/>
      <c r="L69" s="80"/>
      <c r="M69" s="80"/>
      <c r="N69" s="80"/>
      <c r="O69" s="80"/>
      <c r="P69" s="90"/>
      <c r="Q69" s="56"/>
    </row>
    <row r="70" spans="2:17" ht="15.75">
      <c r="B70" s="83"/>
      <c r="C70" s="91" t="s">
        <v>80</v>
      </c>
      <c r="D70" s="165" t="s">
        <v>56</v>
      </c>
      <c r="E70" s="166"/>
      <c r="F70" s="92"/>
      <c r="G70" s="93" t="s">
        <v>81</v>
      </c>
      <c r="H70" s="165" t="s">
        <v>102</v>
      </c>
      <c r="I70" s="167"/>
      <c r="J70" s="167"/>
      <c r="K70" s="167"/>
      <c r="L70" s="167"/>
      <c r="M70" s="167"/>
      <c r="N70" s="167"/>
      <c r="O70" s="168"/>
      <c r="P70" s="83"/>
      <c r="Q70" s="56"/>
    </row>
    <row r="71" spans="2:17" ht="15">
      <c r="B71" s="83"/>
      <c r="C71" s="94" t="s">
        <v>65</v>
      </c>
      <c r="D71" s="169" t="s">
        <v>132</v>
      </c>
      <c r="E71" s="170"/>
      <c r="F71" s="95"/>
      <c r="G71" s="96" t="s">
        <v>66</v>
      </c>
      <c r="H71" s="169" t="s">
        <v>137</v>
      </c>
      <c r="I71" s="171"/>
      <c r="J71" s="171"/>
      <c r="K71" s="171"/>
      <c r="L71" s="171"/>
      <c r="M71" s="171"/>
      <c r="N71" s="171"/>
      <c r="O71" s="172"/>
      <c r="P71" s="83"/>
      <c r="Q71" s="56"/>
    </row>
    <row r="72" spans="2:17" ht="15">
      <c r="B72" s="83"/>
      <c r="C72" s="97" t="s">
        <v>67</v>
      </c>
      <c r="D72" s="169" t="s">
        <v>136</v>
      </c>
      <c r="E72" s="170"/>
      <c r="F72" s="95"/>
      <c r="G72" s="98" t="s">
        <v>68</v>
      </c>
      <c r="H72" s="169" t="s">
        <v>232</v>
      </c>
      <c r="I72" s="171"/>
      <c r="J72" s="171"/>
      <c r="K72" s="171"/>
      <c r="L72" s="171"/>
      <c r="M72" s="171"/>
      <c r="N72" s="171"/>
      <c r="O72" s="172"/>
      <c r="P72" s="83"/>
      <c r="Q72" s="56"/>
    </row>
    <row r="73" spans="2:17" ht="15">
      <c r="B73" s="78"/>
      <c r="C73" s="99" t="s">
        <v>82</v>
      </c>
      <c r="D73" s="100"/>
      <c r="E73" s="101"/>
      <c r="F73" s="102"/>
      <c r="G73" s="99" t="s">
        <v>82</v>
      </c>
      <c r="H73" s="103"/>
      <c r="I73" s="103"/>
      <c r="J73" s="103"/>
      <c r="K73" s="103"/>
      <c r="L73" s="103"/>
      <c r="M73" s="103"/>
      <c r="N73" s="103"/>
      <c r="O73" s="103"/>
      <c r="P73" s="90"/>
      <c r="Q73" s="56"/>
    </row>
    <row r="74" spans="2:17" ht="15">
      <c r="B74" s="83"/>
      <c r="C74" s="94"/>
      <c r="D74" s="169" t="s">
        <v>136</v>
      </c>
      <c r="E74" s="170"/>
      <c r="F74" s="95"/>
      <c r="G74" s="96"/>
      <c r="H74" s="169" t="s">
        <v>137</v>
      </c>
      <c r="I74" s="171"/>
      <c r="J74" s="171"/>
      <c r="K74" s="171"/>
      <c r="L74" s="171"/>
      <c r="M74" s="171"/>
      <c r="N74" s="171"/>
      <c r="O74" s="172"/>
      <c r="P74" s="83"/>
      <c r="Q74" s="56"/>
    </row>
    <row r="75" spans="2:17" ht="15">
      <c r="B75" s="83"/>
      <c r="C75" s="104"/>
      <c r="D75" s="169" t="s">
        <v>135</v>
      </c>
      <c r="E75" s="170"/>
      <c r="F75" s="95"/>
      <c r="G75" s="105"/>
      <c r="H75" s="169" t="s">
        <v>232</v>
      </c>
      <c r="I75" s="171"/>
      <c r="J75" s="171"/>
      <c r="K75" s="171"/>
      <c r="L75" s="171"/>
      <c r="M75" s="171"/>
      <c r="N75" s="171"/>
      <c r="O75" s="172"/>
      <c r="P75" s="83"/>
      <c r="Q75" s="56"/>
    </row>
    <row r="76" spans="2:17" ht="15.75">
      <c r="B76" s="78"/>
      <c r="C76" s="80"/>
      <c r="D76" s="80"/>
      <c r="E76" s="80"/>
      <c r="F76" s="80"/>
      <c r="G76" s="89" t="s">
        <v>83</v>
      </c>
      <c r="H76" s="106"/>
      <c r="I76" s="106"/>
      <c r="J76" s="106"/>
      <c r="K76" s="80"/>
      <c r="L76" s="80"/>
      <c r="M76" s="80"/>
      <c r="N76" s="107"/>
      <c r="O76" s="57"/>
      <c r="P76" s="90"/>
      <c r="Q76" s="56"/>
    </row>
    <row r="77" spans="2:17" ht="15">
      <c r="B77" s="78"/>
      <c r="C77" s="79" t="s">
        <v>84</v>
      </c>
      <c r="D77" s="80"/>
      <c r="E77" s="80"/>
      <c r="F77" s="80"/>
      <c r="G77" s="108" t="s">
        <v>85</v>
      </c>
      <c r="H77" s="108" t="s">
        <v>86</v>
      </c>
      <c r="I77" s="108" t="s">
        <v>87</v>
      </c>
      <c r="J77" s="108" t="s">
        <v>88</v>
      </c>
      <c r="K77" s="108" t="s">
        <v>89</v>
      </c>
      <c r="L77" s="109" t="s">
        <v>90</v>
      </c>
      <c r="M77" s="110"/>
      <c r="N77" s="111" t="s">
        <v>69</v>
      </c>
      <c r="O77" s="112" t="s">
        <v>70</v>
      </c>
      <c r="P77" s="83"/>
      <c r="Q77" s="56"/>
    </row>
    <row r="78" spans="2:17" ht="15">
      <c r="B78" s="83"/>
      <c r="C78" s="113" t="s">
        <v>91</v>
      </c>
      <c r="D78" s="114" t="str">
        <f>IF(D71&gt;"",D71&amp;" - "&amp;H71,"")</f>
        <v>Paju Eriksson - Elma Nurmiaho</v>
      </c>
      <c r="E78" s="114"/>
      <c r="F78" s="115"/>
      <c r="G78" s="116">
        <v>1</v>
      </c>
      <c r="H78" s="116">
        <v>2</v>
      </c>
      <c r="I78" s="116">
        <v>6</v>
      </c>
      <c r="J78" s="117"/>
      <c r="K78" s="116"/>
      <c r="L78" s="118">
        <f>IF(ISBLANK(G78),"",COUNTIF(G78:K78,"&gt;=0"))</f>
        <v>3</v>
      </c>
      <c r="M78" s="119">
        <f>IF(ISBLANK(G78),"",(IF(LEFT(G78,1)="-",1,0)+IF(LEFT(H78,1)="-",1,0)+IF(LEFT(I78,1)="-",1,0)+IF(LEFT(J78,1)="-",1,0)+IF(LEFT(K78,1)="-",1,0)))</f>
        <v>0</v>
      </c>
      <c r="N78" s="120">
        <f aca="true" t="shared" si="2" ref="N78:O82">IF(L78=3,1,"")</f>
        <v>1</v>
      </c>
      <c r="O78" s="121">
        <f t="shared" si="2"/>
      </c>
      <c r="P78" s="83"/>
      <c r="Q78" s="56"/>
    </row>
    <row r="79" spans="2:17" ht="15">
      <c r="B79" s="83"/>
      <c r="C79" s="113" t="s">
        <v>92</v>
      </c>
      <c r="D79" s="114" t="str">
        <f>IF(D72&gt;"",D72&amp;" - "&amp;H72,"")</f>
        <v>Annika Lundström - Alexandra Lotto</v>
      </c>
      <c r="E79" s="122"/>
      <c r="F79" s="115"/>
      <c r="G79" s="123">
        <v>1</v>
      </c>
      <c r="H79" s="116">
        <v>6</v>
      </c>
      <c r="I79" s="116">
        <v>0</v>
      </c>
      <c r="J79" s="116"/>
      <c r="K79" s="116"/>
      <c r="L79" s="118">
        <f>IF(ISBLANK(G79),"",COUNTIF(G79:K79,"&gt;=0"))</f>
        <v>3</v>
      </c>
      <c r="M79" s="119">
        <f>IF(ISBLANK(G79),"",(IF(LEFT(G79,1)="-",1,0)+IF(LEFT(H79,1)="-",1,0)+IF(LEFT(I79,1)="-",1,0)+IF(LEFT(J79,1)="-",1,0)+IF(LEFT(K79,1)="-",1,0)))</f>
        <v>0</v>
      </c>
      <c r="N79" s="120">
        <f t="shared" si="2"/>
        <v>1</v>
      </c>
      <c r="O79" s="121">
        <f t="shared" si="2"/>
      </c>
      <c r="P79" s="83"/>
      <c r="Q79" s="56"/>
    </row>
    <row r="80" spans="2:17" ht="15">
      <c r="B80" s="83"/>
      <c r="C80" s="124" t="s">
        <v>71</v>
      </c>
      <c r="D80" s="125" t="str">
        <f>IF(D74&gt;"",D74&amp;" / "&amp;D75,"")</f>
        <v>Annika Lundström / Pihla Eriksson</v>
      </c>
      <c r="E80" s="126" t="str">
        <f>IF(H74&gt;"",H74&amp;" / "&amp;H75,"")</f>
        <v>Elma Nurmiaho / Alexandra Lotto</v>
      </c>
      <c r="F80" s="127"/>
      <c r="G80" s="128">
        <v>3</v>
      </c>
      <c r="H80" s="129">
        <v>2</v>
      </c>
      <c r="I80" s="130">
        <v>0</v>
      </c>
      <c r="J80" s="130"/>
      <c r="K80" s="130"/>
      <c r="L80" s="118">
        <f>IF(ISBLANK(G80),"",COUNTIF(G80:K80,"&gt;=0"))</f>
        <v>3</v>
      </c>
      <c r="M80" s="119">
        <f>IF(ISBLANK(G80),"",(IF(LEFT(G80,1)="-",1,0)+IF(LEFT(H80,1)="-",1,0)+IF(LEFT(I80,1)="-",1,0)+IF(LEFT(J80,1)="-",1,0)+IF(LEFT(K80,1)="-",1,0)))</f>
        <v>0</v>
      </c>
      <c r="N80" s="120">
        <f t="shared" si="2"/>
        <v>1</v>
      </c>
      <c r="O80" s="121">
        <f t="shared" si="2"/>
      </c>
      <c r="P80" s="83"/>
      <c r="Q80" s="56"/>
    </row>
    <row r="81" spans="2:17" ht="15">
      <c r="B81" s="83"/>
      <c r="C81" s="113" t="s">
        <v>93</v>
      </c>
      <c r="D81" s="114" t="str">
        <f>IF(+D71&gt;"",D71&amp;" - "&amp;H72,"")</f>
        <v>Paju Eriksson - Alexandra Lotto</v>
      </c>
      <c r="E81" s="122"/>
      <c r="F81" s="115"/>
      <c r="G81" s="131"/>
      <c r="H81" s="117"/>
      <c r="I81" s="116"/>
      <c r="J81" s="116"/>
      <c r="K81" s="117"/>
      <c r="L81" s="118">
        <f>IF(ISBLANK(G81),"",COUNTIF(G81:K81,"&gt;=0"))</f>
      </c>
      <c r="M81" s="119">
        <f>IF(ISBLANK(G81),"",(IF(LEFT(G81,1)="-",1,0)+IF(LEFT(H81,1)="-",1,0)+IF(LEFT(I81,1)="-",1,0)+IF(LEFT(J81,1)="-",1,0)+IF(LEFT(K81,1)="-",1,0)))</f>
      </c>
      <c r="N81" s="120">
        <f t="shared" si="2"/>
      </c>
      <c r="O81" s="121">
        <f t="shared" si="2"/>
      </c>
      <c r="P81" s="83"/>
      <c r="Q81" s="56"/>
    </row>
    <row r="82" spans="2:17" ht="15.75" thickBot="1">
      <c r="B82" s="83"/>
      <c r="C82" s="113" t="s">
        <v>94</v>
      </c>
      <c r="D82" s="114" t="str">
        <f>IF(+D72&gt;"",D72&amp;" - "&amp;H71,"")</f>
        <v>Annika Lundström - Elma Nurmiaho</v>
      </c>
      <c r="E82" s="122"/>
      <c r="F82" s="115"/>
      <c r="G82" s="117"/>
      <c r="H82" s="116"/>
      <c r="I82" s="117"/>
      <c r="J82" s="116"/>
      <c r="K82" s="116"/>
      <c r="L82" s="118">
        <f>IF(ISBLANK(G82),"",COUNTIF(G82:K82,"&gt;=0"))</f>
      </c>
      <c r="M82" s="132">
        <f>IF(ISBLANK(G82),"",(IF(LEFT(G82,1)="-",1,0)+IF(LEFT(H82,1)="-",1,0)+IF(LEFT(I82,1)="-",1,0)+IF(LEFT(J82,1)="-",1,0)+IF(LEFT(K82,1)="-",1,0)))</f>
      </c>
      <c r="N82" s="120">
        <f t="shared" si="2"/>
      </c>
      <c r="O82" s="121">
        <f t="shared" si="2"/>
      </c>
      <c r="P82" s="83"/>
      <c r="Q82" s="56"/>
    </row>
    <row r="83" spans="2:17" ht="16.5" thickBot="1">
      <c r="B83" s="78"/>
      <c r="C83" s="80"/>
      <c r="D83" s="80"/>
      <c r="E83" s="80"/>
      <c r="F83" s="80"/>
      <c r="G83" s="80"/>
      <c r="H83" s="80"/>
      <c r="I83" s="80"/>
      <c r="J83" s="133" t="s">
        <v>95</v>
      </c>
      <c r="K83" s="134"/>
      <c r="L83" s="135">
        <f>IF(ISBLANK(E78),"",SUM(L78:L82))</f>
      </c>
      <c r="M83" s="136">
        <f>IF(ISBLANK(F78),"",SUM(M78:M82))</f>
      </c>
      <c r="N83" s="137">
        <f>IF(ISBLANK(G78),"",SUM(N78:N82))</f>
        <v>3</v>
      </c>
      <c r="O83" s="138">
        <f>IF(ISBLANK(G78),"",SUM(O78:O82))</f>
        <v>0</v>
      </c>
      <c r="P83" s="83"/>
      <c r="Q83" s="56"/>
    </row>
    <row r="84" spans="2:17" ht="15">
      <c r="B84" s="78"/>
      <c r="C84" s="139" t="s">
        <v>96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90"/>
      <c r="Q84" s="56"/>
    </row>
    <row r="85" spans="2:17" ht="15">
      <c r="B85" s="78"/>
      <c r="C85" s="140" t="s">
        <v>72</v>
      </c>
      <c r="D85" s="140"/>
      <c r="E85" s="140" t="s">
        <v>73</v>
      </c>
      <c r="F85" s="141"/>
      <c r="G85" s="140"/>
      <c r="H85" s="140" t="s">
        <v>41</v>
      </c>
      <c r="I85" s="141"/>
      <c r="J85" s="140"/>
      <c r="K85" s="142" t="s">
        <v>97</v>
      </c>
      <c r="L85" s="57"/>
      <c r="M85" s="80"/>
      <c r="N85" s="80"/>
      <c r="O85" s="80"/>
      <c r="P85" s="90"/>
      <c r="Q85" s="56"/>
    </row>
    <row r="86" spans="2:17" ht="16.5" thickBot="1">
      <c r="B86" s="78"/>
      <c r="C86" s="80"/>
      <c r="D86" s="80"/>
      <c r="E86" s="80"/>
      <c r="F86" s="80"/>
      <c r="G86" s="80"/>
      <c r="H86" s="80"/>
      <c r="I86" s="80"/>
      <c r="J86" s="80"/>
      <c r="K86" s="162" t="str">
        <f>IF(N83=3,D70,IF(O83=3,H70,""))</f>
        <v>MBF 1</v>
      </c>
      <c r="L86" s="163"/>
      <c r="M86" s="163"/>
      <c r="N86" s="163"/>
      <c r="O86" s="164"/>
      <c r="P86" s="83"/>
      <c r="Q86" s="56"/>
    </row>
    <row r="87" spans="2:17" ht="18">
      <c r="B87" s="143"/>
      <c r="C87" s="144"/>
      <c r="D87" s="144"/>
      <c r="E87" s="144"/>
      <c r="F87" s="144"/>
      <c r="G87" s="144"/>
      <c r="H87" s="144"/>
      <c r="I87" s="144"/>
      <c r="J87" s="144"/>
      <c r="K87" s="145"/>
      <c r="L87" s="145"/>
      <c r="M87" s="145"/>
      <c r="N87" s="145"/>
      <c r="O87" s="145"/>
      <c r="P87" s="146"/>
      <c r="Q87" s="56"/>
    </row>
    <row r="88" spans="3:17" ht="15">
      <c r="C88" s="147" t="s">
        <v>98</v>
      </c>
      <c r="Q88" s="56"/>
    </row>
    <row r="89" ht="15">
      <c r="Q89" s="56"/>
    </row>
    <row r="90" ht="15">
      <c r="Q90" s="56"/>
    </row>
    <row r="91" ht="15">
      <c r="Q91" s="56"/>
    </row>
    <row r="92" ht="15">
      <c r="Q92" s="56"/>
    </row>
    <row r="93" ht="15">
      <c r="Q93" s="56"/>
    </row>
    <row r="94" spans="2:17" ht="15.75">
      <c r="B94" s="73"/>
      <c r="C94" s="74"/>
      <c r="D94" s="7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7"/>
      <c r="Q94" s="56"/>
    </row>
    <row r="95" spans="2:17" ht="15.75">
      <c r="B95" s="78"/>
      <c r="C95" s="57"/>
      <c r="D95" s="79" t="s">
        <v>75</v>
      </c>
      <c r="E95" s="80"/>
      <c r="F95" s="80"/>
      <c r="G95" s="57"/>
      <c r="H95" s="81" t="s">
        <v>61</v>
      </c>
      <c r="I95" s="82"/>
      <c r="J95" s="173"/>
      <c r="K95" s="174"/>
      <c r="L95" s="174"/>
      <c r="M95" s="174"/>
      <c r="N95" s="174"/>
      <c r="O95" s="175"/>
      <c r="P95" s="83"/>
      <c r="Q95" s="56"/>
    </row>
    <row r="96" spans="2:17" ht="20.25">
      <c r="B96" s="78"/>
      <c r="C96" s="84"/>
      <c r="D96" s="85" t="s">
        <v>76</v>
      </c>
      <c r="E96" s="80"/>
      <c r="F96" s="80"/>
      <c r="G96" s="57"/>
      <c r="H96" s="81" t="s">
        <v>62</v>
      </c>
      <c r="I96" s="82"/>
      <c r="J96" s="173"/>
      <c r="K96" s="174"/>
      <c r="L96" s="174"/>
      <c r="M96" s="174"/>
      <c r="N96" s="174"/>
      <c r="O96" s="175"/>
      <c r="P96" s="83"/>
      <c r="Q96" s="56"/>
    </row>
    <row r="97" spans="2:17" ht="15">
      <c r="B97" s="78"/>
      <c r="C97" s="80"/>
      <c r="D97" s="86" t="s">
        <v>77</v>
      </c>
      <c r="E97" s="80"/>
      <c r="F97" s="80"/>
      <c r="G97" s="80"/>
      <c r="H97" s="81" t="s">
        <v>63</v>
      </c>
      <c r="I97" s="87"/>
      <c r="J97" s="173"/>
      <c r="K97" s="173"/>
      <c r="L97" s="173"/>
      <c r="M97" s="173"/>
      <c r="N97" s="173"/>
      <c r="O97" s="176"/>
      <c r="P97" s="83"/>
      <c r="Q97" s="56"/>
    </row>
    <row r="98" spans="2:17" ht="15.75">
      <c r="B98" s="78"/>
      <c r="C98" s="80"/>
      <c r="D98" s="80"/>
      <c r="E98" s="80"/>
      <c r="F98" s="80"/>
      <c r="G98" s="80"/>
      <c r="H98" s="81" t="s">
        <v>78</v>
      </c>
      <c r="I98" s="82"/>
      <c r="J98" s="177"/>
      <c r="K98" s="178"/>
      <c r="L98" s="178"/>
      <c r="M98" s="88" t="s">
        <v>64</v>
      </c>
      <c r="N98" s="179"/>
      <c r="O98" s="176"/>
      <c r="P98" s="83"/>
      <c r="Q98" s="56"/>
    </row>
    <row r="99" spans="2:17" ht="15">
      <c r="B99" s="78"/>
      <c r="C99" s="57"/>
      <c r="D99" s="89" t="s">
        <v>79</v>
      </c>
      <c r="E99" s="80"/>
      <c r="F99" s="80"/>
      <c r="G99" s="80"/>
      <c r="H99" s="89" t="s">
        <v>79</v>
      </c>
      <c r="I99" s="80"/>
      <c r="J99" s="80"/>
      <c r="K99" s="80"/>
      <c r="L99" s="80"/>
      <c r="M99" s="80"/>
      <c r="N99" s="80"/>
      <c r="O99" s="80"/>
      <c r="P99" s="90"/>
      <c r="Q99" s="56"/>
    </row>
    <row r="100" spans="2:17" ht="15.75">
      <c r="B100" s="83"/>
      <c r="C100" s="91" t="s">
        <v>80</v>
      </c>
      <c r="D100" s="165" t="s">
        <v>102</v>
      </c>
      <c r="E100" s="166"/>
      <c r="F100" s="92"/>
      <c r="G100" s="93" t="s">
        <v>81</v>
      </c>
      <c r="H100" s="165" t="s">
        <v>230</v>
      </c>
      <c r="I100" s="167"/>
      <c r="J100" s="167"/>
      <c r="K100" s="167"/>
      <c r="L100" s="167"/>
      <c r="M100" s="167"/>
      <c r="N100" s="167"/>
      <c r="O100" s="168"/>
      <c r="P100" s="83"/>
      <c r="Q100" s="56"/>
    </row>
    <row r="101" spans="2:17" ht="15">
      <c r="B101" s="83"/>
      <c r="C101" s="94" t="s">
        <v>65</v>
      </c>
      <c r="D101" s="169" t="s">
        <v>137</v>
      </c>
      <c r="E101" s="170"/>
      <c r="F101" s="95"/>
      <c r="G101" s="96" t="s">
        <v>66</v>
      </c>
      <c r="H101" s="169" t="s">
        <v>233</v>
      </c>
      <c r="I101" s="171"/>
      <c r="J101" s="171"/>
      <c r="K101" s="171"/>
      <c r="L101" s="171"/>
      <c r="M101" s="171"/>
      <c r="N101" s="171"/>
      <c r="O101" s="172"/>
      <c r="P101" s="83"/>
      <c r="Q101" s="56"/>
    </row>
    <row r="102" spans="2:17" ht="15">
      <c r="B102" s="83"/>
      <c r="C102" s="97" t="s">
        <v>67</v>
      </c>
      <c r="D102" s="169" t="s">
        <v>232</v>
      </c>
      <c r="E102" s="170"/>
      <c r="F102" s="95"/>
      <c r="G102" s="98" t="s">
        <v>68</v>
      </c>
      <c r="H102" s="169" t="s">
        <v>236</v>
      </c>
      <c r="I102" s="171"/>
      <c r="J102" s="171"/>
      <c r="K102" s="171"/>
      <c r="L102" s="171"/>
      <c r="M102" s="171"/>
      <c r="N102" s="171"/>
      <c r="O102" s="172"/>
      <c r="P102" s="83"/>
      <c r="Q102" s="56"/>
    </row>
    <row r="103" spans="2:17" ht="15">
      <c r="B103" s="78"/>
      <c r="C103" s="99" t="s">
        <v>82</v>
      </c>
      <c r="D103" s="100"/>
      <c r="E103" s="101"/>
      <c r="F103" s="102"/>
      <c r="G103" s="99" t="s">
        <v>82</v>
      </c>
      <c r="H103" s="103"/>
      <c r="I103" s="103"/>
      <c r="J103" s="103"/>
      <c r="K103" s="103"/>
      <c r="L103" s="103"/>
      <c r="M103" s="103"/>
      <c r="N103" s="103"/>
      <c r="O103" s="103"/>
      <c r="P103" s="90"/>
      <c r="Q103" s="56"/>
    </row>
    <row r="104" spans="2:17" ht="15">
      <c r="B104" s="83"/>
      <c r="C104" s="94"/>
      <c r="D104" s="169" t="s">
        <v>137</v>
      </c>
      <c r="E104" s="170"/>
      <c r="F104" s="95"/>
      <c r="G104" s="96"/>
      <c r="H104" s="169" t="s">
        <v>233</v>
      </c>
      <c r="I104" s="171"/>
      <c r="J104" s="171"/>
      <c r="K104" s="171"/>
      <c r="L104" s="171"/>
      <c r="M104" s="171"/>
      <c r="N104" s="171"/>
      <c r="O104" s="172"/>
      <c r="P104" s="83"/>
      <c r="Q104" s="56"/>
    </row>
    <row r="105" spans="2:17" ht="15">
      <c r="B105" s="83"/>
      <c r="C105" s="104"/>
      <c r="D105" s="169" t="s">
        <v>232</v>
      </c>
      <c r="E105" s="170"/>
      <c r="F105" s="95"/>
      <c r="G105" s="105"/>
      <c r="H105" s="169" t="s">
        <v>234</v>
      </c>
      <c r="I105" s="171"/>
      <c r="J105" s="171"/>
      <c r="K105" s="171"/>
      <c r="L105" s="171"/>
      <c r="M105" s="171"/>
      <c r="N105" s="171"/>
      <c r="O105" s="172"/>
      <c r="P105" s="83"/>
      <c r="Q105" s="56"/>
    </row>
    <row r="106" spans="2:17" ht="15.75">
      <c r="B106" s="78"/>
      <c r="C106" s="80"/>
      <c r="D106" s="80"/>
      <c r="E106" s="80"/>
      <c r="F106" s="80"/>
      <c r="G106" s="89" t="s">
        <v>83</v>
      </c>
      <c r="H106" s="106"/>
      <c r="I106" s="106"/>
      <c r="J106" s="106"/>
      <c r="K106" s="80"/>
      <c r="L106" s="80"/>
      <c r="M106" s="80"/>
      <c r="N106" s="107"/>
      <c r="O106" s="57"/>
      <c r="P106" s="90"/>
      <c r="Q106" s="56"/>
    </row>
    <row r="107" spans="2:17" ht="15">
      <c r="B107" s="78"/>
      <c r="C107" s="79" t="s">
        <v>84</v>
      </c>
      <c r="D107" s="80"/>
      <c r="E107" s="80"/>
      <c r="F107" s="80"/>
      <c r="G107" s="108" t="s">
        <v>85</v>
      </c>
      <c r="H107" s="108" t="s">
        <v>86</v>
      </c>
      <c r="I107" s="108" t="s">
        <v>87</v>
      </c>
      <c r="J107" s="108" t="s">
        <v>88</v>
      </c>
      <c r="K107" s="108" t="s">
        <v>89</v>
      </c>
      <c r="L107" s="109" t="s">
        <v>90</v>
      </c>
      <c r="M107" s="110"/>
      <c r="N107" s="111" t="s">
        <v>69</v>
      </c>
      <c r="O107" s="112" t="s">
        <v>70</v>
      </c>
      <c r="P107" s="83"/>
      <c r="Q107" s="56"/>
    </row>
    <row r="108" spans="2:17" ht="15">
      <c r="B108" s="83"/>
      <c r="C108" s="113" t="s">
        <v>91</v>
      </c>
      <c r="D108" s="114" t="str">
        <f>IF(D101&gt;"",D101&amp;" - "&amp;H101,"")</f>
        <v>Elma Nurmiaho - Saga Remonen</v>
      </c>
      <c r="E108" s="114"/>
      <c r="F108" s="115"/>
      <c r="G108" s="116">
        <v>0</v>
      </c>
      <c r="H108" s="116">
        <v>1</v>
      </c>
      <c r="I108" s="116">
        <v>5</v>
      </c>
      <c r="J108" s="117"/>
      <c r="K108" s="116"/>
      <c r="L108" s="118">
        <f>IF(ISBLANK(G108),"",COUNTIF(G108:K108,"&gt;=0"))</f>
        <v>3</v>
      </c>
      <c r="M108" s="119">
        <f>IF(ISBLANK(G108),"",(IF(LEFT(G108,1)="-",1,0)+IF(LEFT(H108,1)="-",1,0)+IF(LEFT(I108,1)="-",1,0)+IF(LEFT(J108,1)="-",1,0)+IF(LEFT(K108,1)="-",1,0)))</f>
        <v>0</v>
      </c>
      <c r="N108" s="120">
        <f aca="true" t="shared" si="3" ref="N108:O112">IF(L108=3,1,"")</f>
        <v>1</v>
      </c>
      <c r="O108" s="121">
        <f t="shared" si="3"/>
      </c>
      <c r="P108" s="83"/>
      <c r="Q108" s="56"/>
    </row>
    <row r="109" spans="2:17" ht="15">
      <c r="B109" s="83"/>
      <c r="C109" s="113" t="s">
        <v>92</v>
      </c>
      <c r="D109" s="114" t="str">
        <f>IF(D102&gt;"",D102&amp;" - "&amp;H102,"")</f>
        <v>Alexandra Lotto - Eerika Käppi</v>
      </c>
      <c r="E109" s="122"/>
      <c r="F109" s="115"/>
      <c r="G109" s="123">
        <v>9</v>
      </c>
      <c r="H109" s="116">
        <v>-6</v>
      </c>
      <c r="I109" s="116">
        <v>6</v>
      </c>
      <c r="J109" s="116">
        <v>6</v>
      </c>
      <c r="K109" s="116"/>
      <c r="L109" s="118">
        <f>IF(ISBLANK(G109),"",COUNTIF(G109:K109,"&gt;=0"))</f>
        <v>3</v>
      </c>
      <c r="M109" s="119">
        <f>IF(ISBLANK(G109),"",(IF(LEFT(G109,1)="-",1,0)+IF(LEFT(H109,1)="-",1,0)+IF(LEFT(I109,1)="-",1,0)+IF(LEFT(J109,1)="-",1,0)+IF(LEFT(K109,1)="-",1,0)))</f>
        <v>1</v>
      </c>
      <c r="N109" s="120">
        <f t="shared" si="3"/>
        <v>1</v>
      </c>
      <c r="O109" s="121">
        <f t="shared" si="3"/>
      </c>
      <c r="P109" s="83"/>
      <c r="Q109" s="56"/>
    </row>
    <row r="110" spans="2:17" ht="15">
      <c r="B110" s="83"/>
      <c r="C110" s="124" t="s">
        <v>71</v>
      </c>
      <c r="D110" s="125" t="str">
        <f>IF(D104&gt;"",D104&amp;" / "&amp;D105,"")</f>
        <v>Elma Nurmiaho / Alexandra Lotto</v>
      </c>
      <c r="E110" s="126" t="str">
        <f>IF(H104&gt;"",H104&amp;" / "&amp;H105,"")</f>
        <v>Saga Remonen / Eerika Kaappi</v>
      </c>
      <c r="F110" s="127"/>
      <c r="G110" s="128">
        <v>1</v>
      </c>
      <c r="H110" s="129">
        <v>9</v>
      </c>
      <c r="I110" s="130">
        <v>5</v>
      </c>
      <c r="J110" s="130"/>
      <c r="K110" s="130"/>
      <c r="L110" s="118">
        <f>IF(ISBLANK(G110),"",COUNTIF(G110:K110,"&gt;=0"))</f>
        <v>3</v>
      </c>
      <c r="M110" s="119">
        <f>IF(ISBLANK(G110),"",(IF(LEFT(G110,1)="-",1,0)+IF(LEFT(H110,1)="-",1,0)+IF(LEFT(I110,1)="-",1,0)+IF(LEFT(J110,1)="-",1,0)+IF(LEFT(K110,1)="-",1,0)))</f>
        <v>0</v>
      </c>
      <c r="N110" s="120">
        <f t="shared" si="3"/>
        <v>1</v>
      </c>
      <c r="O110" s="121">
        <f t="shared" si="3"/>
      </c>
      <c r="P110" s="83"/>
      <c r="Q110" s="56"/>
    </row>
    <row r="111" spans="2:17" ht="15">
      <c r="B111" s="83"/>
      <c r="C111" s="113" t="s">
        <v>93</v>
      </c>
      <c r="D111" s="114" t="str">
        <f>IF(+D101&gt;"",D101&amp;" - "&amp;H102,"")</f>
        <v>Elma Nurmiaho - Eerika Käppi</v>
      </c>
      <c r="E111" s="122"/>
      <c r="F111" s="115"/>
      <c r="G111" s="131"/>
      <c r="H111" s="117"/>
      <c r="I111" s="116"/>
      <c r="J111" s="116"/>
      <c r="K111" s="117"/>
      <c r="L111" s="118">
        <f>IF(ISBLANK(G111),"",COUNTIF(G111:K111,"&gt;=0"))</f>
      </c>
      <c r="M111" s="119">
        <f>IF(ISBLANK(G111),"",(IF(LEFT(G111,1)="-",1,0)+IF(LEFT(H111,1)="-",1,0)+IF(LEFT(I111,1)="-",1,0)+IF(LEFT(J111,1)="-",1,0)+IF(LEFT(K111,1)="-",1,0)))</f>
      </c>
      <c r="N111" s="120">
        <f t="shared" si="3"/>
      </c>
      <c r="O111" s="121">
        <f t="shared" si="3"/>
      </c>
      <c r="P111" s="83"/>
      <c r="Q111" s="56"/>
    </row>
    <row r="112" spans="2:17" ht="15.75" thickBot="1">
      <c r="B112" s="83"/>
      <c r="C112" s="113" t="s">
        <v>94</v>
      </c>
      <c r="D112" s="114" t="str">
        <f>IF(+D102&gt;"",D102&amp;" - "&amp;H101,"")</f>
        <v>Alexandra Lotto - Saga Remonen</v>
      </c>
      <c r="E112" s="122"/>
      <c r="F112" s="115"/>
      <c r="G112" s="117"/>
      <c r="H112" s="116"/>
      <c r="I112" s="117"/>
      <c r="J112" s="116"/>
      <c r="K112" s="116"/>
      <c r="L112" s="118">
        <f>IF(ISBLANK(G112),"",COUNTIF(G112:K112,"&gt;=0"))</f>
      </c>
      <c r="M112" s="132">
        <f>IF(ISBLANK(G112),"",(IF(LEFT(G112,1)="-",1,0)+IF(LEFT(H112,1)="-",1,0)+IF(LEFT(I112,1)="-",1,0)+IF(LEFT(J112,1)="-",1,0)+IF(LEFT(K112,1)="-",1,0)))</f>
      </c>
      <c r="N112" s="120">
        <f t="shared" si="3"/>
      </c>
      <c r="O112" s="121">
        <f t="shared" si="3"/>
      </c>
      <c r="P112" s="83"/>
      <c r="Q112" s="56"/>
    </row>
    <row r="113" spans="2:17" ht="16.5" thickBot="1">
      <c r="B113" s="78"/>
      <c r="C113" s="80"/>
      <c r="D113" s="80"/>
      <c r="E113" s="80"/>
      <c r="F113" s="80"/>
      <c r="G113" s="80"/>
      <c r="H113" s="80"/>
      <c r="I113" s="80"/>
      <c r="J113" s="133" t="s">
        <v>95</v>
      </c>
      <c r="K113" s="134"/>
      <c r="L113" s="135">
        <f>IF(ISBLANK(E108),"",SUM(L108:L112))</f>
      </c>
      <c r="M113" s="136">
        <f>IF(ISBLANK(F108),"",SUM(M108:M112))</f>
      </c>
      <c r="N113" s="137">
        <f>IF(ISBLANK(G108),"",SUM(N108:N112))</f>
        <v>3</v>
      </c>
      <c r="O113" s="138">
        <f>IF(ISBLANK(G108),"",SUM(O108:O112))</f>
        <v>0</v>
      </c>
      <c r="P113" s="83"/>
      <c r="Q113" s="56"/>
    </row>
    <row r="114" spans="2:17" ht="15">
      <c r="B114" s="78"/>
      <c r="C114" s="139" t="s">
        <v>96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90"/>
      <c r="Q114" s="56"/>
    </row>
    <row r="115" spans="2:17" ht="15">
      <c r="B115" s="78"/>
      <c r="C115" s="140" t="s">
        <v>72</v>
      </c>
      <c r="D115" s="140"/>
      <c r="E115" s="140" t="s">
        <v>73</v>
      </c>
      <c r="F115" s="141"/>
      <c r="G115" s="140"/>
      <c r="H115" s="140" t="s">
        <v>41</v>
      </c>
      <c r="I115" s="141"/>
      <c r="J115" s="140"/>
      <c r="K115" s="142" t="s">
        <v>97</v>
      </c>
      <c r="L115" s="57"/>
      <c r="M115" s="80"/>
      <c r="N115" s="80"/>
      <c r="O115" s="80"/>
      <c r="P115" s="90"/>
      <c r="Q115" s="56"/>
    </row>
    <row r="116" spans="2:17" ht="16.5" thickBot="1">
      <c r="B116" s="78"/>
      <c r="C116" s="80"/>
      <c r="D116" s="80"/>
      <c r="E116" s="80"/>
      <c r="F116" s="80"/>
      <c r="G116" s="80"/>
      <c r="H116" s="80"/>
      <c r="I116" s="80"/>
      <c r="J116" s="80"/>
      <c r="K116" s="162" t="str">
        <f>IF(N113=3,D100,IF(O113=3,H100,""))</f>
        <v>Spinni</v>
      </c>
      <c r="L116" s="163"/>
      <c r="M116" s="163"/>
      <c r="N116" s="163"/>
      <c r="O116" s="164"/>
      <c r="P116" s="83"/>
      <c r="Q116" s="56"/>
    </row>
    <row r="117" spans="2:17" ht="18">
      <c r="B117" s="143"/>
      <c r="C117" s="144"/>
      <c r="D117" s="144"/>
      <c r="E117" s="144"/>
      <c r="F117" s="144"/>
      <c r="G117" s="144"/>
      <c r="H117" s="144"/>
      <c r="I117" s="144"/>
      <c r="J117" s="144"/>
      <c r="K117" s="145"/>
      <c r="L117" s="145"/>
      <c r="M117" s="145"/>
      <c r="N117" s="145"/>
      <c r="O117" s="145"/>
      <c r="P117" s="146"/>
      <c r="Q117" s="56"/>
    </row>
    <row r="118" spans="3:17" ht="15">
      <c r="C118" s="147" t="s">
        <v>98</v>
      </c>
      <c r="Q118" s="56"/>
    </row>
    <row r="119" ht="15">
      <c r="Q119" s="56"/>
    </row>
    <row r="120" ht="15">
      <c r="Q120" s="56"/>
    </row>
    <row r="126" ht="15">
      <c r="Q126" s="56"/>
    </row>
    <row r="127" ht="15">
      <c r="Q127" s="56"/>
    </row>
    <row r="128" spans="2:17" ht="15.75">
      <c r="B128" s="73"/>
      <c r="C128" s="74"/>
      <c r="D128" s="7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7"/>
      <c r="Q128" s="56"/>
    </row>
    <row r="129" spans="2:17" ht="15.75">
      <c r="B129" s="78"/>
      <c r="C129" s="57"/>
      <c r="D129" s="79" t="s">
        <v>75</v>
      </c>
      <c r="E129" s="80"/>
      <c r="F129" s="80"/>
      <c r="G129" s="57"/>
      <c r="H129" s="81" t="s">
        <v>61</v>
      </c>
      <c r="I129" s="82"/>
      <c r="J129" s="173"/>
      <c r="K129" s="174"/>
      <c r="L129" s="174"/>
      <c r="M129" s="174"/>
      <c r="N129" s="174"/>
      <c r="O129" s="175"/>
      <c r="P129" s="83"/>
      <c r="Q129" s="56"/>
    </row>
    <row r="130" spans="2:17" ht="20.25">
      <c r="B130" s="78"/>
      <c r="C130" s="84"/>
      <c r="D130" s="85" t="s">
        <v>76</v>
      </c>
      <c r="E130" s="80"/>
      <c r="F130" s="80"/>
      <c r="G130" s="57"/>
      <c r="H130" s="81" t="s">
        <v>62</v>
      </c>
      <c r="I130" s="82"/>
      <c r="J130" s="173"/>
      <c r="K130" s="174"/>
      <c r="L130" s="174"/>
      <c r="M130" s="174"/>
      <c r="N130" s="174"/>
      <c r="O130" s="175"/>
      <c r="P130" s="83"/>
      <c r="Q130" s="56"/>
    </row>
    <row r="131" spans="2:17" ht="15">
      <c r="B131" s="78"/>
      <c r="C131" s="80"/>
      <c r="D131" s="86" t="s">
        <v>77</v>
      </c>
      <c r="E131" s="80"/>
      <c r="F131" s="80"/>
      <c r="G131" s="80"/>
      <c r="H131" s="81" t="s">
        <v>63</v>
      </c>
      <c r="I131" s="87"/>
      <c r="J131" s="173"/>
      <c r="K131" s="173"/>
      <c r="L131" s="173"/>
      <c r="M131" s="173"/>
      <c r="N131" s="173"/>
      <c r="O131" s="176"/>
      <c r="P131" s="83"/>
      <c r="Q131" s="56"/>
    </row>
    <row r="132" spans="2:17" ht="15.75">
      <c r="B132" s="78"/>
      <c r="C132" s="80"/>
      <c r="D132" s="80"/>
      <c r="E132" s="80"/>
      <c r="F132" s="80"/>
      <c r="G132" s="80"/>
      <c r="H132" s="81" t="s">
        <v>78</v>
      </c>
      <c r="I132" s="82"/>
      <c r="J132" s="177"/>
      <c r="K132" s="178"/>
      <c r="L132" s="178"/>
      <c r="M132" s="88" t="s">
        <v>64</v>
      </c>
      <c r="N132" s="179"/>
      <c r="O132" s="176"/>
      <c r="P132" s="83"/>
      <c r="Q132" s="56"/>
    </row>
    <row r="133" spans="2:17" ht="15">
      <c r="B133" s="78"/>
      <c r="C133" s="57"/>
      <c r="D133" s="89" t="s">
        <v>79</v>
      </c>
      <c r="E133" s="80"/>
      <c r="F133" s="80"/>
      <c r="G133" s="80"/>
      <c r="H133" s="89" t="s">
        <v>79</v>
      </c>
      <c r="I133" s="80"/>
      <c r="J133" s="80"/>
      <c r="K133" s="80"/>
      <c r="L133" s="80"/>
      <c r="M133" s="80"/>
      <c r="N133" s="80"/>
      <c r="O133" s="80"/>
      <c r="P133" s="90"/>
      <c r="Q133" s="56"/>
    </row>
    <row r="134" spans="2:17" ht="15.75">
      <c r="B134" s="83"/>
      <c r="C134" s="91" t="s">
        <v>80</v>
      </c>
      <c r="D134" s="165" t="s">
        <v>56</v>
      </c>
      <c r="E134" s="166"/>
      <c r="F134" s="92"/>
      <c r="G134" s="93" t="s">
        <v>81</v>
      </c>
      <c r="H134" s="165" t="s">
        <v>230</v>
      </c>
      <c r="I134" s="167"/>
      <c r="J134" s="167"/>
      <c r="K134" s="167"/>
      <c r="L134" s="167"/>
      <c r="M134" s="167"/>
      <c r="N134" s="167"/>
      <c r="O134" s="168"/>
      <c r="P134" s="83"/>
      <c r="Q134" s="56"/>
    </row>
    <row r="135" spans="2:17" ht="15">
      <c r="B135" s="83"/>
      <c r="C135" s="94" t="s">
        <v>65</v>
      </c>
      <c r="D135" s="169" t="s">
        <v>136</v>
      </c>
      <c r="E135" s="170"/>
      <c r="F135" s="95"/>
      <c r="G135" s="96" t="s">
        <v>66</v>
      </c>
      <c r="H135" s="169" t="s">
        <v>233</v>
      </c>
      <c r="I135" s="171"/>
      <c r="J135" s="171"/>
      <c r="K135" s="171"/>
      <c r="L135" s="171"/>
      <c r="M135" s="171"/>
      <c r="N135" s="171"/>
      <c r="O135" s="172"/>
      <c r="P135" s="83"/>
      <c r="Q135" s="56"/>
    </row>
    <row r="136" spans="2:17" ht="15">
      <c r="B136" s="83"/>
      <c r="C136" s="97" t="s">
        <v>67</v>
      </c>
      <c r="D136" s="169" t="s">
        <v>135</v>
      </c>
      <c r="E136" s="170"/>
      <c r="F136" s="95"/>
      <c r="G136" s="98" t="s">
        <v>68</v>
      </c>
      <c r="H136" s="169" t="s">
        <v>236</v>
      </c>
      <c r="I136" s="171"/>
      <c r="J136" s="171"/>
      <c r="K136" s="171"/>
      <c r="L136" s="171"/>
      <c r="M136" s="171"/>
      <c r="N136" s="171"/>
      <c r="O136" s="172"/>
      <c r="P136" s="83"/>
      <c r="Q136" s="56"/>
    </row>
    <row r="137" spans="2:17" ht="15">
      <c r="B137" s="78"/>
      <c r="C137" s="99" t="s">
        <v>82</v>
      </c>
      <c r="D137" s="100"/>
      <c r="E137" s="101"/>
      <c r="F137" s="102"/>
      <c r="G137" s="99" t="s">
        <v>82</v>
      </c>
      <c r="H137" s="103"/>
      <c r="I137" s="103"/>
      <c r="J137" s="103"/>
      <c r="K137" s="103"/>
      <c r="L137" s="103"/>
      <c r="M137" s="103"/>
      <c r="N137" s="103"/>
      <c r="O137" s="103"/>
      <c r="P137" s="90"/>
      <c r="Q137" s="56"/>
    </row>
    <row r="138" spans="2:17" ht="15">
      <c r="B138" s="83"/>
      <c r="C138" s="94"/>
      <c r="D138" s="169" t="s">
        <v>136</v>
      </c>
      <c r="E138" s="170"/>
      <c r="F138" s="95"/>
      <c r="G138" s="96"/>
      <c r="H138" s="169" t="s">
        <v>233</v>
      </c>
      <c r="I138" s="171"/>
      <c r="J138" s="171"/>
      <c r="K138" s="171"/>
      <c r="L138" s="171"/>
      <c r="M138" s="171"/>
      <c r="N138" s="171"/>
      <c r="O138" s="172"/>
      <c r="P138" s="83"/>
      <c r="Q138" s="56"/>
    </row>
    <row r="139" spans="2:17" ht="15">
      <c r="B139" s="83"/>
      <c r="C139" s="104"/>
      <c r="D139" s="169" t="s">
        <v>135</v>
      </c>
      <c r="E139" s="170"/>
      <c r="F139" s="95"/>
      <c r="G139" s="105"/>
      <c r="H139" s="169" t="s">
        <v>236</v>
      </c>
      <c r="I139" s="171"/>
      <c r="J139" s="171"/>
      <c r="K139" s="171"/>
      <c r="L139" s="171"/>
      <c r="M139" s="171"/>
      <c r="N139" s="171"/>
      <c r="O139" s="172"/>
      <c r="P139" s="83"/>
      <c r="Q139" s="56"/>
    </row>
    <row r="140" spans="2:17" ht="15.75">
      <c r="B140" s="78"/>
      <c r="C140" s="80"/>
      <c r="D140" s="80"/>
      <c r="E140" s="80"/>
      <c r="F140" s="80"/>
      <c r="G140" s="89" t="s">
        <v>83</v>
      </c>
      <c r="H140" s="106"/>
      <c r="I140" s="106"/>
      <c r="J140" s="106"/>
      <c r="K140" s="80"/>
      <c r="L140" s="80"/>
      <c r="M140" s="80"/>
      <c r="N140" s="107"/>
      <c r="O140" s="57"/>
      <c r="P140" s="90"/>
      <c r="Q140" s="56"/>
    </row>
    <row r="141" spans="2:17" ht="15">
      <c r="B141" s="78"/>
      <c r="C141" s="79" t="s">
        <v>84</v>
      </c>
      <c r="D141" s="80"/>
      <c r="E141" s="80"/>
      <c r="F141" s="80"/>
      <c r="G141" s="108" t="s">
        <v>85</v>
      </c>
      <c r="H141" s="108" t="s">
        <v>86</v>
      </c>
      <c r="I141" s="108" t="s">
        <v>87</v>
      </c>
      <c r="J141" s="108" t="s">
        <v>88</v>
      </c>
      <c r="K141" s="108" t="s">
        <v>89</v>
      </c>
      <c r="L141" s="109" t="s">
        <v>90</v>
      </c>
      <c r="M141" s="110"/>
      <c r="N141" s="111" t="s">
        <v>69</v>
      </c>
      <c r="O141" s="112" t="s">
        <v>70</v>
      </c>
      <c r="P141" s="83"/>
      <c r="Q141" s="56"/>
    </row>
    <row r="142" spans="2:17" ht="15">
      <c r="B142" s="83"/>
      <c r="C142" s="113" t="s">
        <v>91</v>
      </c>
      <c r="D142" s="114" t="str">
        <f>IF(D135&gt;"",D135&amp;" - "&amp;H135,"")</f>
        <v>Annika Lundström - Saga Remonen</v>
      </c>
      <c r="E142" s="114"/>
      <c r="F142" s="115"/>
      <c r="G142" s="116">
        <v>1</v>
      </c>
      <c r="H142" s="116">
        <v>3</v>
      </c>
      <c r="I142" s="116">
        <v>1</v>
      </c>
      <c r="J142" s="117"/>
      <c r="K142" s="116"/>
      <c r="L142" s="118">
        <f>IF(ISBLANK(G142),"",COUNTIF(G142:K142,"&gt;=0"))</f>
        <v>3</v>
      </c>
      <c r="M142" s="119">
        <f>IF(ISBLANK(G142),"",(IF(LEFT(G142,1)="-",1,0)+IF(LEFT(H142,1)="-",1,0)+IF(LEFT(I142,1)="-",1,0)+IF(LEFT(J142,1)="-",1,0)+IF(LEFT(K142,1)="-",1,0)))</f>
        <v>0</v>
      </c>
      <c r="N142" s="120">
        <f aca="true" t="shared" si="4" ref="N142:O146">IF(L142=3,1,"")</f>
        <v>1</v>
      </c>
      <c r="O142" s="121">
        <f t="shared" si="4"/>
      </c>
      <c r="P142" s="83"/>
      <c r="Q142" s="56"/>
    </row>
    <row r="143" spans="2:17" ht="15">
      <c r="B143" s="83"/>
      <c r="C143" s="113" t="s">
        <v>92</v>
      </c>
      <c r="D143" s="114" t="str">
        <f>IF(D136&gt;"",D136&amp;" - "&amp;H136,"")</f>
        <v>Pihla Eriksson - Eerika Käppi</v>
      </c>
      <c r="E143" s="122"/>
      <c r="F143" s="115"/>
      <c r="G143" s="123">
        <v>0</v>
      </c>
      <c r="H143" s="116">
        <v>3</v>
      </c>
      <c r="I143" s="116">
        <v>4</v>
      </c>
      <c r="J143" s="116"/>
      <c r="K143" s="116"/>
      <c r="L143" s="118">
        <f>IF(ISBLANK(G143),"",COUNTIF(G143:K143,"&gt;=0"))</f>
        <v>3</v>
      </c>
      <c r="M143" s="119">
        <f>IF(ISBLANK(G143),"",(IF(LEFT(G143,1)="-",1,0)+IF(LEFT(H143,1)="-",1,0)+IF(LEFT(I143,1)="-",1,0)+IF(LEFT(J143,1)="-",1,0)+IF(LEFT(K143,1)="-",1,0)))</f>
        <v>0</v>
      </c>
      <c r="N143" s="120">
        <f t="shared" si="4"/>
        <v>1</v>
      </c>
      <c r="O143" s="121">
        <f t="shared" si="4"/>
      </c>
      <c r="P143" s="83"/>
      <c r="Q143" s="56"/>
    </row>
    <row r="144" spans="2:17" ht="15">
      <c r="B144" s="83"/>
      <c r="C144" s="124" t="s">
        <v>71</v>
      </c>
      <c r="D144" s="125" t="str">
        <f>IF(D138&gt;"",D138&amp;" / "&amp;D139,"")</f>
        <v>Annika Lundström / Pihla Eriksson</v>
      </c>
      <c r="E144" s="126" t="str">
        <f>IF(H138&gt;"",H138&amp;" / "&amp;H139,"")</f>
        <v>Saga Remonen / Eerika Käppi</v>
      </c>
      <c r="F144" s="127"/>
      <c r="G144" s="128">
        <v>0</v>
      </c>
      <c r="H144" s="129">
        <v>0</v>
      </c>
      <c r="I144" s="130">
        <v>1</v>
      </c>
      <c r="J144" s="130"/>
      <c r="K144" s="130"/>
      <c r="L144" s="118">
        <f>IF(ISBLANK(G144),"",COUNTIF(G144:K144,"&gt;=0"))</f>
        <v>3</v>
      </c>
      <c r="M144" s="119">
        <f>IF(ISBLANK(G144),"",(IF(LEFT(G144,1)="-",1,0)+IF(LEFT(H144,1)="-",1,0)+IF(LEFT(I144,1)="-",1,0)+IF(LEFT(J144,1)="-",1,0)+IF(LEFT(K144,1)="-",1,0)))</f>
        <v>0</v>
      </c>
      <c r="N144" s="120">
        <f t="shared" si="4"/>
        <v>1</v>
      </c>
      <c r="O144" s="121">
        <f t="shared" si="4"/>
      </c>
      <c r="P144" s="83"/>
      <c r="Q144" s="56"/>
    </row>
    <row r="145" spans="2:17" ht="15">
      <c r="B145" s="83"/>
      <c r="C145" s="113" t="s">
        <v>93</v>
      </c>
      <c r="D145" s="114" t="str">
        <f>IF(+D135&gt;"",D135&amp;" - "&amp;H136,"")</f>
        <v>Annika Lundström - Eerika Käppi</v>
      </c>
      <c r="E145" s="122"/>
      <c r="F145" s="115"/>
      <c r="G145" s="131"/>
      <c r="H145" s="117"/>
      <c r="I145" s="116"/>
      <c r="J145" s="116"/>
      <c r="K145" s="117"/>
      <c r="L145" s="118">
        <f>IF(ISBLANK(G145),"",COUNTIF(G145:K145,"&gt;=0"))</f>
      </c>
      <c r="M145" s="119">
        <f>IF(ISBLANK(G145),"",(IF(LEFT(G145,1)="-",1,0)+IF(LEFT(H145,1)="-",1,0)+IF(LEFT(I145,1)="-",1,0)+IF(LEFT(J145,1)="-",1,0)+IF(LEFT(K145,1)="-",1,0)))</f>
      </c>
      <c r="N145" s="120">
        <f t="shared" si="4"/>
      </c>
      <c r="O145" s="121">
        <f t="shared" si="4"/>
      </c>
      <c r="P145" s="83"/>
      <c r="Q145" s="56"/>
    </row>
    <row r="146" spans="2:17" ht="15.75" thickBot="1">
      <c r="B146" s="83"/>
      <c r="C146" s="113" t="s">
        <v>94</v>
      </c>
      <c r="D146" s="114" t="str">
        <f>IF(+D136&gt;"",D136&amp;" - "&amp;H135,"")</f>
        <v>Pihla Eriksson - Saga Remonen</v>
      </c>
      <c r="E146" s="122"/>
      <c r="F146" s="115"/>
      <c r="G146" s="117"/>
      <c r="H146" s="116"/>
      <c r="I146" s="117"/>
      <c r="J146" s="116"/>
      <c r="K146" s="116"/>
      <c r="L146" s="118">
        <f>IF(ISBLANK(G146),"",COUNTIF(G146:K146,"&gt;=0"))</f>
      </c>
      <c r="M146" s="132">
        <f>IF(ISBLANK(G146),"",(IF(LEFT(G146,1)="-",1,0)+IF(LEFT(H146,1)="-",1,0)+IF(LEFT(I146,1)="-",1,0)+IF(LEFT(J146,1)="-",1,0)+IF(LEFT(K146,1)="-",1,0)))</f>
      </c>
      <c r="N146" s="120">
        <f t="shared" si="4"/>
      </c>
      <c r="O146" s="121">
        <f t="shared" si="4"/>
      </c>
      <c r="P146" s="83"/>
      <c r="Q146" s="56"/>
    </row>
    <row r="147" spans="2:17" ht="16.5" thickBot="1">
      <c r="B147" s="78"/>
      <c r="C147" s="80"/>
      <c r="D147" s="80"/>
      <c r="E147" s="80"/>
      <c r="F147" s="80"/>
      <c r="G147" s="80"/>
      <c r="H147" s="80"/>
      <c r="I147" s="80"/>
      <c r="J147" s="133" t="s">
        <v>95</v>
      </c>
      <c r="K147" s="134"/>
      <c r="L147" s="135">
        <f>IF(ISBLANK(E142),"",SUM(L142:L146))</f>
      </c>
      <c r="M147" s="136">
        <f>IF(ISBLANK(F142),"",SUM(M142:M146))</f>
      </c>
      <c r="N147" s="137">
        <f>IF(ISBLANK(G142),"",SUM(N142:N146))</f>
        <v>3</v>
      </c>
      <c r="O147" s="138">
        <f>IF(ISBLANK(G142),"",SUM(O142:O146))</f>
        <v>0</v>
      </c>
      <c r="P147" s="83"/>
      <c r="Q147" s="56"/>
    </row>
    <row r="148" spans="2:17" ht="15">
      <c r="B148" s="78"/>
      <c r="C148" s="139" t="s">
        <v>96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90"/>
      <c r="Q148" s="56"/>
    </row>
    <row r="149" spans="2:17" ht="15">
      <c r="B149" s="78"/>
      <c r="C149" s="140" t="s">
        <v>72</v>
      </c>
      <c r="D149" s="140"/>
      <c r="E149" s="140" t="s">
        <v>73</v>
      </c>
      <c r="F149" s="141"/>
      <c r="G149" s="140"/>
      <c r="H149" s="140" t="s">
        <v>41</v>
      </c>
      <c r="I149" s="141"/>
      <c r="J149" s="140"/>
      <c r="K149" s="142" t="s">
        <v>97</v>
      </c>
      <c r="L149" s="57"/>
      <c r="M149" s="80"/>
      <c r="N149" s="80"/>
      <c r="O149" s="80"/>
      <c r="P149" s="90"/>
      <c r="Q149" s="56"/>
    </row>
    <row r="150" spans="2:17" ht="16.5" thickBot="1">
      <c r="B150" s="78"/>
      <c r="C150" s="80"/>
      <c r="D150" s="80"/>
      <c r="E150" s="80"/>
      <c r="F150" s="80"/>
      <c r="G150" s="80"/>
      <c r="H150" s="80"/>
      <c r="I150" s="80"/>
      <c r="J150" s="80"/>
      <c r="K150" s="162" t="str">
        <f>IF(N147=3,D134,IF(O147=3,H134,""))</f>
        <v>MBF 1</v>
      </c>
      <c r="L150" s="163"/>
      <c r="M150" s="163"/>
      <c r="N150" s="163"/>
      <c r="O150" s="164"/>
      <c r="P150" s="83"/>
      <c r="Q150" s="56"/>
    </row>
    <row r="151" spans="2:17" ht="18">
      <c r="B151" s="143"/>
      <c r="C151" s="144"/>
      <c r="D151" s="144"/>
      <c r="E151" s="144"/>
      <c r="F151" s="144"/>
      <c r="G151" s="144"/>
      <c r="H151" s="144"/>
      <c r="I151" s="144"/>
      <c r="J151" s="144"/>
      <c r="K151" s="145"/>
      <c r="L151" s="145"/>
      <c r="M151" s="145"/>
      <c r="N151" s="145"/>
      <c r="O151" s="145"/>
      <c r="P151" s="146"/>
      <c r="Q151" s="56"/>
    </row>
    <row r="152" spans="3:17" ht="15">
      <c r="C152" s="147" t="s">
        <v>98</v>
      </c>
      <c r="Q152" s="56"/>
    </row>
    <row r="153" ht="15">
      <c r="Q153" s="56"/>
    </row>
    <row r="154" ht="15">
      <c r="Q154" s="56"/>
    </row>
    <row r="155" ht="15">
      <c r="Q155" s="56"/>
    </row>
    <row r="156" ht="15">
      <c r="Q156" s="56"/>
    </row>
    <row r="157" ht="15">
      <c r="Q157" s="56"/>
    </row>
    <row r="158" spans="2:17" ht="15.75">
      <c r="B158" s="73"/>
      <c r="C158" s="74"/>
      <c r="D158" s="75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7"/>
      <c r="Q158" s="56"/>
    </row>
    <row r="159" spans="2:17" ht="15.75">
      <c r="B159" s="78"/>
      <c r="C159" s="57"/>
      <c r="D159" s="79" t="s">
        <v>75</v>
      </c>
      <c r="E159" s="80"/>
      <c r="F159" s="80"/>
      <c r="G159" s="57"/>
      <c r="H159" s="81" t="s">
        <v>61</v>
      </c>
      <c r="I159" s="82"/>
      <c r="J159" s="173"/>
      <c r="K159" s="174"/>
      <c r="L159" s="174"/>
      <c r="M159" s="174"/>
      <c r="N159" s="174"/>
      <c r="O159" s="175"/>
      <c r="P159" s="83"/>
      <c r="Q159" s="56"/>
    </row>
    <row r="160" spans="2:17" ht="20.25">
      <c r="B160" s="78"/>
      <c r="C160" s="84"/>
      <c r="D160" s="85" t="s">
        <v>76</v>
      </c>
      <c r="E160" s="80"/>
      <c r="F160" s="80"/>
      <c r="G160" s="57"/>
      <c r="H160" s="81" t="s">
        <v>62</v>
      </c>
      <c r="I160" s="82"/>
      <c r="J160" s="173"/>
      <c r="K160" s="174"/>
      <c r="L160" s="174"/>
      <c r="M160" s="174"/>
      <c r="N160" s="174"/>
      <c r="O160" s="175"/>
      <c r="P160" s="83"/>
      <c r="Q160" s="56"/>
    </row>
    <row r="161" spans="2:17" ht="15">
      <c r="B161" s="78"/>
      <c r="C161" s="80"/>
      <c r="D161" s="86" t="s">
        <v>77</v>
      </c>
      <c r="E161" s="80"/>
      <c r="F161" s="80"/>
      <c r="G161" s="80"/>
      <c r="H161" s="81" t="s">
        <v>63</v>
      </c>
      <c r="I161" s="87"/>
      <c r="J161" s="173"/>
      <c r="K161" s="173"/>
      <c r="L161" s="173"/>
      <c r="M161" s="173"/>
      <c r="N161" s="173"/>
      <c r="O161" s="176"/>
      <c r="P161" s="83"/>
      <c r="Q161" s="56"/>
    </row>
    <row r="162" spans="2:17" ht="15.75">
      <c r="B162" s="78"/>
      <c r="C162" s="80"/>
      <c r="D162" s="80"/>
      <c r="E162" s="80"/>
      <c r="F162" s="80"/>
      <c r="G162" s="80"/>
      <c r="H162" s="81" t="s">
        <v>78</v>
      </c>
      <c r="I162" s="82"/>
      <c r="J162" s="177"/>
      <c r="K162" s="178"/>
      <c r="L162" s="178"/>
      <c r="M162" s="88" t="s">
        <v>64</v>
      </c>
      <c r="N162" s="179"/>
      <c r="O162" s="176"/>
      <c r="P162" s="83"/>
      <c r="Q162" s="56"/>
    </row>
    <row r="163" spans="2:17" ht="15">
      <c r="B163" s="78"/>
      <c r="C163" s="57"/>
      <c r="D163" s="89" t="s">
        <v>79</v>
      </c>
      <c r="E163" s="80"/>
      <c r="F163" s="80"/>
      <c r="G163" s="80"/>
      <c r="H163" s="89" t="s">
        <v>79</v>
      </c>
      <c r="I163" s="80"/>
      <c r="J163" s="80"/>
      <c r="K163" s="80"/>
      <c r="L163" s="80"/>
      <c r="M163" s="80"/>
      <c r="N163" s="80"/>
      <c r="O163" s="80"/>
      <c r="P163" s="90"/>
      <c r="Q163" s="56"/>
    </row>
    <row r="164" spans="2:17" ht="15.75">
      <c r="B164" s="83"/>
      <c r="C164" s="91" t="s">
        <v>80</v>
      </c>
      <c r="D164" s="165" t="s">
        <v>134</v>
      </c>
      <c r="E164" s="166"/>
      <c r="F164" s="92"/>
      <c r="G164" s="93" t="s">
        <v>81</v>
      </c>
      <c r="H164" s="165" t="s">
        <v>102</v>
      </c>
      <c r="I164" s="167"/>
      <c r="J164" s="167"/>
      <c r="K164" s="167"/>
      <c r="L164" s="167"/>
      <c r="M164" s="167"/>
      <c r="N164" s="167"/>
      <c r="O164" s="168"/>
      <c r="P164" s="83"/>
      <c r="Q164" s="56"/>
    </row>
    <row r="165" spans="2:17" ht="15">
      <c r="B165" s="83"/>
      <c r="C165" s="94" t="s">
        <v>65</v>
      </c>
      <c r="D165" s="169" t="s">
        <v>133</v>
      </c>
      <c r="E165" s="170"/>
      <c r="F165" s="95"/>
      <c r="G165" s="96" t="s">
        <v>66</v>
      </c>
      <c r="H165" s="169" t="s">
        <v>232</v>
      </c>
      <c r="I165" s="171"/>
      <c r="J165" s="171"/>
      <c r="K165" s="171"/>
      <c r="L165" s="171"/>
      <c r="M165" s="171"/>
      <c r="N165" s="171"/>
      <c r="O165" s="172"/>
      <c r="P165" s="83"/>
      <c r="Q165" s="56"/>
    </row>
    <row r="166" spans="2:17" ht="15">
      <c r="B166" s="83"/>
      <c r="C166" s="97" t="s">
        <v>67</v>
      </c>
      <c r="D166" s="169" t="s">
        <v>139</v>
      </c>
      <c r="E166" s="170"/>
      <c r="F166" s="95"/>
      <c r="G166" s="98" t="s">
        <v>68</v>
      </c>
      <c r="H166" s="169" t="s">
        <v>137</v>
      </c>
      <c r="I166" s="171"/>
      <c r="J166" s="171"/>
      <c r="K166" s="171"/>
      <c r="L166" s="171"/>
      <c r="M166" s="171"/>
      <c r="N166" s="171"/>
      <c r="O166" s="172"/>
      <c r="P166" s="83"/>
      <c r="Q166" s="56"/>
    </row>
    <row r="167" spans="2:17" ht="15">
      <c r="B167" s="78"/>
      <c r="C167" s="99" t="s">
        <v>82</v>
      </c>
      <c r="D167" s="100"/>
      <c r="E167" s="101"/>
      <c r="F167" s="102"/>
      <c r="G167" s="99" t="s">
        <v>82</v>
      </c>
      <c r="H167" s="103"/>
      <c r="I167" s="103"/>
      <c r="J167" s="103"/>
      <c r="K167" s="103"/>
      <c r="L167" s="103"/>
      <c r="M167" s="103"/>
      <c r="N167" s="103"/>
      <c r="O167" s="103"/>
      <c r="P167" s="90"/>
      <c r="Q167" s="56"/>
    </row>
    <row r="168" spans="2:17" ht="15">
      <c r="B168" s="83"/>
      <c r="C168" s="94"/>
      <c r="D168" s="169" t="s">
        <v>133</v>
      </c>
      <c r="E168" s="170"/>
      <c r="F168" s="95"/>
      <c r="G168" s="96"/>
      <c r="H168" s="169" t="s">
        <v>232</v>
      </c>
      <c r="I168" s="171"/>
      <c r="J168" s="171"/>
      <c r="K168" s="171"/>
      <c r="L168" s="171"/>
      <c r="M168" s="171"/>
      <c r="N168" s="171"/>
      <c r="O168" s="172"/>
      <c r="P168" s="83"/>
      <c r="Q168" s="56"/>
    </row>
    <row r="169" spans="2:17" ht="15">
      <c r="B169" s="83"/>
      <c r="C169" s="104"/>
      <c r="D169" s="169" t="s">
        <v>138</v>
      </c>
      <c r="E169" s="170"/>
      <c r="F169" s="95"/>
      <c r="G169" s="105"/>
      <c r="H169" s="169" t="s">
        <v>137</v>
      </c>
      <c r="I169" s="171"/>
      <c r="J169" s="171"/>
      <c r="K169" s="171"/>
      <c r="L169" s="171"/>
      <c r="M169" s="171"/>
      <c r="N169" s="171"/>
      <c r="O169" s="172"/>
      <c r="P169" s="83"/>
      <c r="Q169" s="56"/>
    </row>
    <row r="170" spans="2:17" ht="15.75">
      <c r="B170" s="78"/>
      <c r="C170" s="80"/>
      <c r="D170" s="80"/>
      <c r="E170" s="80"/>
      <c r="F170" s="80"/>
      <c r="G170" s="89" t="s">
        <v>83</v>
      </c>
      <c r="H170" s="106"/>
      <c r="I170" s="106"/>
      <c r="J170" s="106"/>
      <c r="K170" s="80"/>
      <c r="L170" s="80"/>
      <c r="M170" s="80"/>
      <c r="N170" s="107"/>
      <c r="O170" s="57"/>
      <c r="P170" s="90"/>
      <c r="Q170" s="56"/>
    </row>
    <row r="171" spans="2:17" ht="15">
      <c r="B171" s="78"/>
      <c r="C171" s="79" t="s">
        <v>84</v>
      </c>
      <c r="D171" s="80"/>
      <c r="E171" s="80"/>
      <c r="F171" s="80"/>
      <c r="G171" s="108" t="s">
        <v>85</v>
      </c>
      <c r="H171" s="108" t="s">
        <v>86</v>
      </c>
      <c r="I171" s="108" t="s">
        <v>87</v>
      </c>
      <c r="J171" s="108" t="s">
        <v>88</v>
      </c>
      <c r="K171" s="108" t="s">
        <v>89</v>
      </c>
      <c r="L171" s="109" t="s">
        <v>90</v>
      </c>
      <c r="M171" s="110"/>
      <c r="N171" s="111" t="s">
        <v>69</v>
      </c>
      <c r="O171" s="112" t="s">
        <v>70</v>
      </c>
      <c r="P171" s="83"/>
      <c r="Q171" s="56"/>
    </row>
    <row r="172" spans="2:17" ht="15">
      <c r="B172" s="83"/>
      <c r="C172" s="113" t="s">
        <v>91</v>
      </c>
      <c r="D172" s="114" t="str">
        <f>IF(D165&gt;"",D165&amp;" - "&amp;H165,"")</f>
        <v>Sabina Englund - Alexandra Lotto</v>
      </c>
      <c r="E172" s="114"/>
      <c r="F172" s="115"/>
      <c r="G172" s="116">
        <v>1</v>
      </c>
      <c r="H172" s="116">
        <v>3</v>
      </c>
      <c r="I172" s="116">
        <v>5</v>
      </c>
      <c r="J172" s="117"/>
      <c r="K172" s="116"/>
      <c r="L172" s="118">
        <f>IF(ISBLANK(G172),"",COUNTIF(G172:K172,"&gt;=0"))</f>
        <v>3</v>
      </c>
      <c r="M172" s="119">
        <f>IF(ISBLANK(G172),"",(IF(LEFT(G172,1)="-",1,0)+IF(LEFT(H172,1)="-",1,0)+IF(LEFT(I172,1)="-",1,0)+IF(LEFT(J172,1)="-",1,0)+IF(LEFT(K172,1)="-",1,0)))</f>
        <v>0</v>
      </c>
      <c r="N172" s="120">
        <f aca="true" t="shared" si="5" ref="N172:O176">IF(L172=3,1,"")</f>
        <v>1</v>
      </c>
      <c r="O172" s="121">
        <f t="shared" si="5"/>
      </c>
      <c r="P172" s="83"/>
      <c r="Q172" s="56"/>
    </row>
    <row r="173" spans="2:17" ht="15">
      <c r="B173" s="83"/>
      <c r="C173" s="113" t="s">
        <v>92</v>
      </c>
      <c r="D173" s="114" t="str">
        <f>IF(D166&gt;"",D166&amp;" - "&amp;H166,"")</f>
        <v>Sofie Eriksson - Elma Nurmiaho</v>
      </c>
      <c r="E173" s="122"/>
      <c r="F173" s="115"/>
      <c r="G173" s="123">
        <v>-4</v>
      </c>
      <c r="H173" s="116">
        <v>12</v>
      </c>
      <c r="I173" s="116">
        <v>-6</v>
      </c>
      <c r="J173" s="116">
        <v>6</v>
      </c>
      <c r="K173" s="116">
        <v>-3</v>
      </c>
      <c r="L173" s="118">
        <f>IF(ISBLANK(G173),"",COUNTIF(G173:K173,"&gt;=0"))</f>
        <v>2</v>
      </c>
      <c r="M173" s="119">
        <f>IF(ISBLANK(G173),"",(IF(LEFT(G173,1)="-",1,0)+IF(LEFT(H173,1)="-",1,0)+IF(LEFT(I173,1)="-",1,0)+IF(LEFT(J173,1)="-",1,0)+IF(LEFT(K173,1)="-",1,0)))</f>
        <v>3</v>
      </c>
      <c r="N173" s="120">
        <f t="shared" si="5"/>
      </c>
      <c r="O173" s="121">
        <f t="shared" si="5"/>
        <v>1</v>
      </c>
      <c r="P173" s="83"/>
      <c r="Q173" s="56"/>
    </row>
    <row r="174" spans="2:17" ht="15">
      <c r="B174" s="83"/>
      <c r="C174" s="124" t="s">
        <v>71</v>
      </c>
      <c r="D174" s="125" t="str">
        <f>IF(D168&gt;"",D168&amp;" / "&amp;D169,"")</f>
        <v>Sabina Englund / Carina Englund</v>
      </c>
      <c r="E174" s="126" t="str">
        <f>IF(H168&gt;"",H168&amp;" / "&amp;H169,"")</f>
        <v>Alexandra Lotto / Elma Nurmiaho</v>
      </c>
      <c r="F174" s="127"/>
      <c r="G174" s="128">
        <v>6</v>
      </c>
      <c r="H174" s="129">
        <v>10</v>
      </c>
      <c r="I174" s="130">
        <v>3</v>
      </c>
      <c r="J174" s="130"/>
      <c r="K174" s="130"/>
      <c r="L174" s="118">
        <f>IF(ISBLANK(G174),"",COUNTIF(G174:K174,"&gt;=0"))</f>
        <v>3</v>
      </c>
      <c r="M174" s="119">
        <f>IF(ISBLANK(G174),"",(IF(LEFT(G174,1)="-",1,0)+IF(LEFT(H174,1)="-",1,0)+IF(LEFT(I174,1)="-",1,0)+IF(LEFT(J174,1)="-",1,0)+IF(LEFT(K174,1)="-",1,0)))</f>
        <v>0</v>
      </c>
      <c r="N174" s="120">
        <f t="shared" si="5"/>
        <v>1</v>
      </c>
      <c r="O174" s="121">
        <f t="shared" si="5"/>
      </c>
      <c r="P174" s="83"/>
      <c r="Q174" s="56"/>
    </row>
    <row r="175" spans="2:17" ht="15">
      <c r="B175" s="83"/>
      <c r="C175" s="113" t="s">
        <v>93</v>
      </c>
      <c r="D175" s="114" t="str">
        <f>IF(+D165&gt;"",D165&amp;" - "&amp;H166,"")</f>
        <v>Sabina Englund - Elma Nurmiaho</v>
      </c>
      <c r="E175" s="122"/>
      <c r="F175" s="115"/>
      <c r="G175" s="131">
        <v>9</v>
      </c>
      <c r="H175" s="117">
        <v>4</v>
      </c>
      <c r="I175" s="116">
        <v>8</v>
      </c>
      <c r="J175" s="116"/>
      <c r="K175" s="117"/>
      <c r="L175" s="118">
        <f>IF(ISBLANK(G175),"",COUNTIF(G175:K175,"&gt;=0"))</f>
        <v>3</v>
      </c>
      <c r="M175" s="119">
        <f>IF(ISBLANK(G175),"",(IF(LEFT(G175,1)="-",1,0)+IF(LEFT(H175,1)="-",1,0)+IF(LEFT(I175,1)="-",1,0)+IF(LEFT(J175,1)="-",1,0)+IF(LEFT(K175,1)="-",1,0)))</f>
        <v>0</v>
      </c>
      <c r="N175" s="120">
        <f t="shared" si="5"/>
        <v>1</v>
      </c>
      <c r="O175" s="121">
        <f t="shared" si="5"/>
      </c>
      <c r="P175" s="83"/>
      <c r="Q175" s="56"/>
    </row>
    <row r="176" spans="2:17" ht="15.75" thickBot="1">
      <c r="B176" s="83"/>
      <c r="C176" s="113" t="s">
        <v>94</v>
      </c>
      <c r="D176" s="114" t="str">
        <f>IF(+D166&gt;"",D166&amp;" - "&amp;H165,"")</f>
        <v>Sofie Eriksson - Alexandra Lotto</v>
      </c>
      <c r="E176" s="122"/>
      <c r="F176" s="115"/>
      <c r="G176" s="117"/>
      <c r="H176" s="116"/>
      <c r="I176" s="117"/>
      <c r="J176" s="116"/>
      <c r="K176" s="116"/>
      <c r="L176" s="118">
        <f>IF(ISBLANK(G176),"",COUNTIF(G176:K176,"&gt;=0"))</f>
      </c>
      <c r="M176" s="132">
        <f>IF(ISBLANK(G176),"",(IF(LEFT(G176,1)="-",1,0)+IF(LEFT(H176,1)="-",1,0)+IF(LEFT(I176,1)="-",1,0)+IF(LEFT(J176,1)="-",1,0)+IF(LEFT(K176,1)="-",1,0)))</f>
      </c>
      <c r="N176" s="120">
        <f t="shared" si="5"/>
      </c>
      <c r="O176" s="121">
        <f t="shared" si="5"/>
      </c>
      <c r="P176" s="83"/>
      <c r="Q176" s="56"/>
    </row>
    <row r="177" spans="2:17" ht="16.5" thickBot="1">
      <c r="B177" s="78"/>
      <c r="C177" s="80"/>
      <c r="D177" s="80"/>
      <c r="E177" s="80"/>
      <c r="F177" s="80"/>
      <c r="G177" s="80"/>
      <c r="H177" s="80"/>
      <c r="I177" s="80"/>
      <c r="J177" s="133" t="s">
        <v>95</v>
      </c>
      <c r="K177" s="134"/>
      <c r="L177" s="135">
        <f>IF(ISBLANK(E172),"",SUM(L172:L176))</f>
      </c>
      <c r="M177" s="136">
        <f>IF(ISBLANK(F172),"",SUM(M172:M176))</f>
      </c>
      <c r="N177" s="137">
        <f>IF(ISBLANK(G172),"",SUM(N172:N176))</f>
        <v>3</v>
      </c>
      <c r="O177" s="138">
        <f>IF(ISBLANK(G172),"",SUM(O172:O176))</f>
        <v>1</v>
      </c>
      <c r="P177" s="83"/>
      <c r="Q177" s="56"/>
    </row>
    <row r="178" spans="2:17" ht="15">
      <c r="B178" s="78"/>
      <c r="C178" s="139" t="s">
        <v>96</v>
      </c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90"/>
      <c r="Q178" s="56"/>
    </row>
    <row r="179" spans="2:17" ht="15">
      <c r="B179" s="78"/>
      <c r="C179" s="140" t="s">
        <v>72</v>
      </c>
      <c r="D179" s="140"/>
      <c r="E179" s="140" t="s">
        <v>73</v>
      </c>
      <c r="F179" s="141"/>
      <c r="G179" s="140"/>
      <c r="H179" s="140" t="s">
        <v>41</v>
      </c>
      <c r="I179" s="141"/>
      <c r="J179" s="140"/>
      <c r="K179" s="142" t="s">
        <v>97</v>
      </c>
      <c r="L179" s="57"/>
      <c r="M179" s="80"/>
      <c r="N179" s="80"/>
      <c r="O179" s="80"/>
      <c r="P179" s="90"/>
      <c r="Q179" s="56"/>
    </row>
    <row r="180" spans="2:17" ht="16.5" thickBot="1">
      <c r="B180" s="78"/>
      <c r="C180" s="80"/>
      <c r="D180" s="80"/>
      <c r="E180" s="80"/>
      <c r="F180" s="80"/>
      <c r="G180" s="80"/>
      <c r="H180" s="80"/>
      <c r="I180" s="80"/>
      <c r="J180" s="80"/>
      <c r="K180" s="162" t="str">
        <f>IF(N177=3,D164,IF(O177=3,H164,""))</f>
        <v>ParPi</v>
      </c>
      <c r="L180" s="163"/>
      <c r="M180" s="163"/>
      <c r="N180" s="163"/>
      <c r="O180" s="164"/>
      <c r="P180" s="83"/>
      <c r="Q180" s="56"/>
    </row>
    <row r="181" spans="2:17" ht="18">
      <c r="B181" s="143"/>
      <c r="C181" s="144"/>
      <c r="D181" s="144"/>
      <c r="E181" s="144"/>
      <c r="F181" s="144"/>
      <c r="G181" s="144"/>
      <c r="H181" s="144"/>
      <c r="I181" s="144"/>
      <c r="J181" s="144"/>
      <c r="K181" s="145"/>
      <c r="L181" s="145"/>
      <c r="M181" s="145"/>
      <c r="N181" s="145"/>
      <c r="O181" s="145"/>
      <c r="P181" s="146"/>
      <c r="Q181" s="56"/>
    </row>
    <row r="182" spans="3:17" ht="15">
      <c r="C182" s="147" t="s">
        <v>98</v>
      </c>
      <c r="Q182" s="56"/>
    </row>
    <row r="183" ht="15">
      <c r="Q183" s="56"/>
    </row>
    <row r="184" ht="15">
      <c r="Q184" s="56"/>
    </row>
    <row r="185" ht="15">
      <c r="Q185" s="56"/>
    </row>
    <row r="186" ht="15">
      <c r="Q186" s="56"/>
    </row>
    <row r="187" ht="15">
      <c r="Q187" s="56"/>
    </row>
    <row r="188" spans="2:17" ht="15.75">
      <c r="B188" s="73"/>
      <c r="C188" s="74"/>
      <c r="D188" s="75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7"/>
      <c r="Q188" s="56"/>
    </row>
    <row r="189" spans="2:17" ht="15.75">
      <c r="B189" s="78"/>
      <c r="C189" s="57"/>
      <c r="D189" s="79" t="s">
        <v>75</v>
      </c>
      <c r="E189" s="80"/>
      <c r="F189" s="80"/>
      <c r="G189" s="57"/>
      <c r="H189" s="81" t="s">
        <v>61</v>
      </c>
      <c r="I189" s="82"/>
      <c r="J189" s="173"/>
      <c r="K189" s="174"/>
      <c r="L189" s="174"/>
      <c r="M189" s="174"/>
      <c r="N189" s="174"/>
      <c r="O189" s="175"/>
      <c r="P189" s="83"/>
      <c r="Q189" s="56"/>
    </row>
    <row r="190" spans="2:17" ht="20.25">
      <c r="B190" s="78"/>
      <c r="C190" s="84"/>
      <c r="D190" s="85" t="s">
        <v>76</v>
      </c>
      <c r="E190" s="80"/>
      <c r="F190" s="80"/>
      <c r="G190" s="57"/>
      <c r="H190" s="81" t="s">
        <v>62</v>
      </c>
      <c r="I190" s="82"/>
      <c r="J190" s="173"/>
      <c r="K190" s="174"/>
      <c r="L190" s="174"/>
      <c r="M190" s="174"/>
      <c r="N190" s="174"/>
      <c r="O190" s="175"/>
      <c r="P190" s="83"/>
      <c r="Q190" s="56"/>
    </row>
    <row r="191" spans="2:17" ht="15">
      <c r="B191" s="78"/>
      <c r="C191" s="80"/>
      <c r="D191" s="86" t="s">
        <v>77</v>
      </c>
      <c r="E191" s="80"/>
      <c r="F191" s="80"/>
      <c r="G191" s="80"/>
      <c r="H191" s="81" t="s">
        <v>63</v>
      </c>
      <c r="I191" s="87"/>
      <c r="J191" s="173"/>
      <c r="K191" s="173"/>
      <c r="L191" s="173"/>
      <c r="M191" s="173"/>
      <c r="N191" s="173"/>
      <c r="O191" s="176"/>
      <c r="P191" s="83"/>
      <c r="Q191" s="56"/>
    </row>
    <row r="192" spans="2:17" ht="15.75">
      <c r="B192" s="78"/>
      <c r="C192" s="80"/>
      <c r="D192" s="80"/>
      <c r="E192" s="80"/>
      <c r="F192" s="80"/>
      <c r="G192" s="80"/>
      <c r="H192" s="81" t="s">
        <v>78</v>
      </c>
      <c r="I192" s="82"/>
      <c r="J192" s="177"/>
      <c r="K192" s="178"/>
      <c r="L192" s="178"/>
      <c r="M192" s="88" t="s">
        <v>64</v>
      </c>
      <c r="N192" s="179"/>
      <c r="O192" s="176"/>
      <c r="P192" s="83"/>
      <c r="Q192" s="56"/>
    </row>
    <row r="193" spans="2:17" ht="15">
      <c r="B193" s="78"/>
      <c r="C193" s="57"/>
      <c r="D193" s="89" t="s">
        <v>79</v>
      </c>
      <c r="E193" s="80"/>
      <c r="F193" s="80"/>
      <c r="G193" s="80"/>
      <c r="H193" s="89" t="s">
        <v>79</v>
      </c>
      <c r="I193" s="80"/>
      <c r="J193" s="80"/>
      <c r="K193" s="80"/>
      <c r="L193" s="80"/>
      <c r="M193" s="80"/>
      <c r="N193" s="80"/>
      <c r="O193" s="80"/>
      <c r="P193" s="90"/>
      <c r="Q193" s="56"/>
    </row>
    <row r="194" spans="2:17" ht="15.75">
      <c r="B194" s="83"/>
      <c r="C194" s="91" t="s">
        <v>80</v>
      </c>
      <c r="D194" s="165" t="s">
        <v>230</v>
      </c>
      <c r="E194" s="166"/>
      <c r="F194" s="92"/>
      <c r="G194" s="93" t="s">
        <v>81</v>
      </c>
      <c r="H194" s="165" t="s">
        <v>60</v>
      </c>
      <c r="I194" s="167"/>
      <c r="J194" s="167"/>
      <c r="K194" s="167"/>
      <c r="L194" s="167"/>
      <c r="M194" s="167"/>
      <c r="N194" s="167"/>
      <c r="O194" s="168"/>
      <c r="P194" s="83"/>
      <c r="Q194" s="56"/>
    </row>
    <row r="195" spans="2:17" ht="15">
      <c r="B195" s="83"/>
      <c r="C195" s="94" t="s">
        <v>65</v>
      </c>
      <c r="D195" s="169" t="s">
        <v>236</v>
      </c>
      <c r="E195" s="170"/>
      <c r="F195" s="95"/>
      <c r="G195" s="96" t="s">
        <v>66</v>
      </c>
      <c r="H195" s="169" t="s">
        <v>235</v>
      </c>
      <c r="I195" s="171"/>
      <c r="J195" s="171"/>
      <c r="K195" s="171"/>
      <c r="L195" s="171"/>
      <c r="M195" s="171"/>
      <c r="N195" s="171"/>
      <c r="O195" s="172"/>
      <c r="P195" s="83"/>
      <c r="Q195" s="56"/>
    </row>
    <row r="196" spans="2:17" ht="15">
      <c r="B196" s="83"/>
      <c r="C196" s="97" t="s">
        <v>67</v>
      </c>
      <c r="D196" s="169" t="s">
        <v>233</v>
      </c>
      <c r="E196" s="170"/>
      <c r="F196" s="95"/>
      <c r="G196" s="98" t="s">
        <v>68</v>
      </c>
      <c r="H196" s="169" t="s">
        <v>237</v>
      </c>
      <c r="I196" s="171"/>
      <c r="J196" s="171"/>
      <c r="K196" s="171"/>
      <c r="L196" s="171"/>
      <c r="M196" s="171"/>
      <c r="N196" s="171"/>
      <c r="O196" s="172"/>
      <c r="P196" s="83"/>
      <c r="Q196" s="56"/>
    </row>
    <row r="197" spans="2:17" ht="15">
      <c r="B197" s="78"/>
      <c r="C197" s="99" t="s">
        <v>82</v>
      </c>
      <c r="D197" s="100"/>
      <c r="E197" s="101"/>
      <c r="F197" s="102"/>
      <c r="G197" s="99" t="s">
        <v>82</v>
      </c>
      <c r="H197" s="103"/>
      <c r="I197" s="103"/>
      <c r="J197" s="103"/>
      <c r="K197" s="103"/>
      <c r="L197" s="103"/>
      <c r="M197" s="103"/>
      <c r="N197" s="103"/>
      <c r="O197" s="103"/>
      <c r="P197" s="90"/>
      <c r="Q197" s="56"/>
    </row>
    <row r="198" spans="2:17" ht="15">
      <c r="B198" s="83"/>
      <c r="C198" s="94"/>
      <c r="D198" s="169" t="s">
        <v>236</v>
      </c>
      <c r="E198" s="170"/>
      <c r="F198" s="95"/>
      <c r="G198" s="96"/>
      <c r="H198" s="169" t="s">
        <v>235</v>
      </c>
      <c r="I198" s="171"/>
      <c r="J198" s="171"/>
      <c r="K198" s="171"/>
      <c r="L198" s="171"/>
      <c r="M198" s="171"/>
      <c r="N198" s="171"/>
      <c r="O198" s="172"/>
      <c r="P198" s="83"/>
      <c r="Q198" s="56"/>
    </row>
    <row r="199" spans="2:17" ht="15">
      <c r="B199" s="83"/>
      <c r="C199" s="104"/>
      <c r="D199" s="169" t="s">
        <v>233</v>
      </c>
      <c r="E199" s="170"/>
      <c r="F199" s="95"/>
      <c r="G199" s="105"/>
      <c r="H199" s="169" t="s">
        <v>237</v>
      </c>
      <c r="I199" s="171"/>
      <c r="J199" s="171"/>
      <c r="K199" s="171"/>
      <c r="L199" s="171"/>
      <c r="M199" s="171"/>
      <c r="N199" s="171"/>
      <c r="O199" s="172"/>
      <c r="P199" s="83"/>
      <c r="Q199" s="56"/>
    </row>
    <row r="200" spans="2:17" ht="15.75">
      <c r="B200" s="78"/>
      <c r="C200" s="80"/>
      <c r="D200" s="80"/>
      <c r="E200" s="80"/>
      <c r="F200" s="80"/>
      <c r="G200" s="89" t="s">
        <v>83</v>
      </c>
      <c r="H200" s="106"/>
      <c r="I200" s="106"/>
      <c r="J200" s="106"/>
      <c r="K200" s="80"/>
      <c r="L200" s="80"/>
      <c r="M200" s="80"/>
      <c r="N200" s="107"/>
      <c r="O200" s="57"/>
      <c r="P200" s="90"/>
      <c r="Q200" s="56"/>
    </row>
    <row r="201" spans="2:17" ht="15">
      <c r="B201" s="78"/>
      <c r="C201" s="79" t="s">
        <v>84</v>
      </c>
      <c r="D201" s="80"/>
      <c r="E201" s="80"/>
      <c r="F201" s="80"/>
      <c r="G201" s="108" t="s">
        <v>85</v>
      </c>
      <c r="H201" s="108" t="s">
        <v>86</v>
      </c>
      <c r="I201" s="108" t="s">
        <v>87</v>
      </c>
      <c r="J201" s="108" t="s">
        <v>88</v>
      </c>
      <c r="K201" s="108" t="s">
        <v>89</v>
      </c>
      <c r="L201" s="109" t="s">
        <v>90</v>
      </c>
      <c r="M201" s="110"/>
      <c r="N201" s="111" t="s">
        <v>69</v>
      </c>
      <c r="O201" s="112" t="s">
        <v>70</v>
      </c>
      <c r="P201" s="83"/>
      <c r="Q201" s="56"/>
    </row>
    <row r="202" spans="2:17" ht="15">
      <c r="B202" s="83"/>
      <c r="C202" s="113" t="s">
        <v>91</v>
      </c>
      <c r="D202" s="114" t="str">
        <f>IF(D195&gt;"",D195&amp;" - "&amp;H195,"")</f>
        <v>Eerika Käppi - Kaarina Saarnialho</v>
      </c>
      <c r="E202" s="114"/>
      <c r="F202" s="115"/>
      <c r="G202" s="116">
        <v>2</v>
      </c>
      <c r="H202" s="116">
        <v>3</v>
      </c>
      <c r="I202" s="116">
        <v>0</v>
      </c>
      <c r="J202" s="117"/>
      <c r="K202" s="116"/>
      <c r="L202" s="118">
        <f>IF(ISBLANK(G202),"",COUNTIF(G202:K202,"&gt;=0"))</f>
        <v>3</v>
      </c>
      <c r="M202" s="119">
        <f>IF(ISBLANK(G202),"",(IF(LEFT(G202,1)="-",1,0)+IF(LEFT(H202,1)="-",1,0)+IF(LEFT(I202,1)="-",1,0)+IF(LEFT(J202,1)="-",1,0)+IF(LEFT(K202,1)="-",1,0)))</f>
        <v>0</v>
      </c>
      <c r="N202" s="120">
        <f aca="true" t="shared" si="6" ref="N202:O206">IF(L202=3,1,"")</f>
        <v>1</v>
      </c>
      <c r="O202" s="121">
        <f t="shared" si="6"/>
      </c>
      <c r="P202" s="83"/>
      <c r="Q202" s="56"/>
    </row>
    <row r="203" spans="2:17" ht="15">
      <c r="B203" s="83"/>
      <c r="C203" s="113" t="s">
        <v>92</v>
      </c>
      <c r="D203" s="114" t="str">
        <f>IF(D196&gt;"",D196&amp;" - "&amp;H196,"")</f>
        <v>Saga Remonen - Marianna Saarnialho</v>
      </c>
      <c r="E203" s="122"/>
      <c r="F203" s="115"/>
      <c r="G203" s="123">
        <v>-10</v>
      </c>
      <c r="H203" s="116">
        <v>10</v>
      </c>
      <c r="I203" s="116">
        <v>-8</v>
      </c>
      <c r="J203" s="116">
        <v>-8</v>
      </c>
      <c r="K203" s="116"/>
      <c r="L203" s="118">
        <f>IF(ISBLANK(G203),"",COUNTIF(G203:K203,"&gt;=0"))</f>
        <v>1</v>
      </c>
      <c r="M203" s="119">
        <f>IF(ISBLANK(G203),"",(IF(LEFT(G203,1)="-",1,0)+IF(LEFT(H203,1)="-",1,0)+IF(LEFT(I203,1)="-",1,0)+IF(LEFT(J203,1)="-",1,0)+IF(LEFT(K203,1)="-",1,0)))</f>
        <v>3</v>
      </c>
      <c r="N203" s="120">
        <f t="shared" si="6"/>
      </c>
      <c r="O203" s="121">
        <f t="shared" si="6"/>
        <v>1</v>
      </c>
      <c r="P203" s="83"/>
      <c r="Q203" s="56"/>
    </row>
    <row r="204" spans="2:17" ht="15">
      <c r="B204" s="83"/>
      <c r="C204" s="124" t="s">
        <v>71</v>
      </c>
      <c r="D204" s="125" t="str">
        <f>IF(D198&gt;"",D198&amp;" / "&amp;D199,"")</f>
        <v>Eerika Käppi / Saga Remonen</v>
      </c>
      <c r="E204" s="126" t="str">
        <f>IF(H198&gt;"",H198&amp;" / "&amp;H199,"")</f>
        <v>Kaarina Saarnialho / Marianna Saarnialho</v>
      </c>
      <c r="F204" s="127"/>
      <c r="G204" s="128">
        <v>6</v>
      </c>
      <c r="H204" s="129">
        <v>8</v>
      </c>
      <c r="I204" s="130">
        <v>3</v>
      </c>
      <c r="J204" s="130"/>
      <c r="K204" s="130"/>
      <c r="L204" s="118">
        <f>IF(ISBLANK(G204),"",COUNTIF(G204:K204,"&gt;=0"))</f>
        <v>3</v>
      </c>
      <c r="M204" s="119">
        <f>IF(ISBLANK(G204),"",(IF(LEFT(G204,1)="-",1,0)+IF(LEFT(H204,1)="-",1,0)+IF(LEFT(I204,1)="-",1,0)+IF(LEFT(J204,1)="-",1,0)+IF(LEFT(K204,1)="-",1,0)))</f>
        <v>0</v>
      </c>
      <c r="N204" s="120">
        <f t="shared" si="6"/>
        <v>1</v>
      </c>
      <c r="O204" s="121">
        <f t="shared" si="6"/>
      </c>
      <c r="P204" s="83"/>
      <c r="Q204" s="56"/>
    </row>
    <row r="205" spans="2:17" ht="15">
      <c r="B205" s="83"/>
      <c r="C205" s="113" t="s">
        <v>93</v>
      </c>
      <c r="D205" s="114" t="str">
        <f>IF(+D195&gt;"",D195&amp;" - "&amp;H196,"")</f>
        <v>Eerika Käppi - Marianna Saarnialho</v>
      </c>
      <c r="E205" s="122"/>
      <c r="F205" s="115"/>
      <c r="G205" s="131">
        <v>-4</v>
      </c>
      <c r="H205" s="117">
        <v>-8</v>
      </c>
      <c r="I205" s="116">
        <v>4</v>
      </c>
      <c r="J205" s="116">
        <v>4</v>
      </c>
      <c r="K205" s="117">
        <v>8</v>
      </c>
      <c r="L205" s="118">
        <f>IF(ISBLANK(G205),"",COUNTIF(G205:K205,"&gt;=0"))</f>
        <v>3</v>
      </c>
      <c r="M205" s="119">
        <f>IF(ISBLANK(G205),"",(IF(LEFT(G205,1)="-",1,0)+IF(LEFT(H205,1)="-",1,0)+IF(LEFT(I205,1)="-",1,0)+IF(LEFT(J205,1)="-",1,0)+IF(LEFT(K205,1)="-",1,0)))</f>
        <v>2</v>
      </c>
      <c r="N205" s="120">
        <f t="shared" si="6"/>
        <v>1</v>
      </c>
      <c r="O205" s="121">
        <f t="shared" si="6"/>
      </c>
      <c r="P205" s="83"/>
      <c r="Q205" s="56"/>
    </row>
    <row r="206" spans="2:17" ht="15.75" thickBot="1">
      <c r="B206" s="83"/>
      <c r="C206" s="113" t="s">
        <v>94</v>
      </c>
      <c r="D206" s="114" t="str">
        <f>IF(+D196&gt;"",D196&amp;" - "&amp;H195,"")</f>
        <v>Saga Remonen - Kaarina Saarnialho</v>
      </c>
      <c r="E206" s="122"/>
      <c r="F206" s="115"/>
      <c r="G206" s="117"/>
      <c r="H206" s="116"/>
      <c r="I206" s="117"/>
      <c r="J206" s="116"/>
      <c r="K206" s="116"/>
      <c r="L206" s="118">
        <f>IF(ISBLANK(G206),"",COUNTIF(G206:K206,"&gt;=0"))</f>
      </c>
      <c r="M206" s="132">
        <f>IF(ISBLANK(G206),"",(IF(LEFT(G206,1)="-",1,0)+IF(LEFT(H206,1)="-",1,0)+IF(LEFT(I206,1)="-",1,0)+IF(LEFT(J206,1)="-",1,0)+IF(LEFT(K206,1)="-",1,0)))</f>
      </c>
      <c r="N206" s="120">
        <f t="shared" si="6"/>
      </c>
      <c r="O206" s="121">
        <f t="shared" si="6"/>
      </c>
      <c r="P206" s="83"/>
      <c r="Q206" s="56"/>
    </row>
    <row r="207" spans="2:17" ht="16.5" thickBot="1">
      <c r="B207" s="78"/>
      <c r="C207" s="80"/>
      <c r="D207" s="80"/>
      <c r="E207" s="80"/>
      <c r="F207" s="80"/>
      <c r="G207" s="80"/>
      <c r="H207" s="80"/>
      <c r="I207" s="80"/>
      <c r="J207" s="133" t="s">
        <v>95</v>
      </c>
      <c r="K207" s="134"/>
      <c r="L207" s="135">
        <f>IF(ISBLANK(E202),"",SUM(L202:L206))</f>
      </c>
      <c r="M207" s="136">
        <f>IF(ISBLANK(F202),"",SUM(M202:M206))</f>
      </c>
      <c r="N207" s="137">
        <f>IF(ISBLANK(G202),"",SUM(N202:N206))</f>
        <v>3</v>
      </c>
      <c r="O207" s="138">
        <f>IF(ISBLANK(G202),"",SUM(O202:O206))</f>
        <v>1</v>
      </c>
      <c r="P207" s="83"/>
      <c r="Q207" s="56"/>
    </row>
    <row r="208" spans="2:17" ht="15">
      <c r="B208" s="78"/>
      <c r="C208" s="139" t="s">
        <v>96</v>
      </c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90"/>
      <c r="Q208" s="56"/>
    </row>
    <row r="209" spans="2:17" ht="15">
      <c r="B209" s="78"/>
      <c r="C209" s="140" t="s">
        <v>72</v>
      </c>
      <c r="D209" s="140"/>
      <c r="E209" s="140" t="s">
        <v>73</v>
      </c>
      <c r="F209" s="141"/>
      <c r="G209" s="140"/>
      <c r="H209" s="140" t="s">
        <v>41</v>
      </c>
      <c r="I209" s="141"/>
      <c r="J209" s="140"/>
      <c r="K209" s="142" t="s">
        <v>97</v>
      </c>
      <c r="L209" s="57"/>
      <c r="M209" s="80"/>
      <c r="N209" s="80"/>
      <c r="O209" s="80"/>
      <c r="P209" s="90"/>
      <c r="Q209" s="56"/>
    </row>
    <row r="210" spans="2:17" ht="16.5" thickBot="1">
      <c r="B210" s="78"/>
      <c r="C210" s="80"/>
      <c r="D210" s="80"/>
      <c r="E210" s="80"/>
      <c r="F210" s="80"/>
      <c r="G210" s="80"/>
      <c r="H210" s="80"/>
      <c r="I210" s="80"/>
      <c r="J210" s="80"/>
      <c r="K210" s="162" t="str">
        <f>IF(N207=3,D194,IF(O207=3,H194,""))</f>
        <v>Grani</v>
      </c>
      <c r="L210" s="163"/>
      <c r="M210" s="163"/>
      <c r="N210" s="163"/>
      <c r="O210" s="164"/>
      <c r="P210" s="83"/>
      <c r="Q210" s="56"/>
    </row>
    <row r="211" spans="2:17" ht="18">
      <c r="B211" s="143"/>
      <c r="C211" s="144"/>
      <c r="D211" s="144"/>
      <c r="E211" s="144"/>
      <c r="F211" s="144"/>
      <c r="G211" s="144"/>
      <c r="H211" s="144"/>
      <c r="I211" s="144"/>
      <c r="J211" s="144"/>
      <c r="K211" s="145"/>
      <c r="L211" s="145"/>
      <c r="M211" s="145"/>
      <c r="N211" s="145"/>
      <c r="O211" s="145"/>
      <c r="P211" s="146"/>
      <c r="Q211" s="56"/>
    </row>
    <row r="212" spans="3:17" ht="15">
      <c r="C212" s="147" t="s">
        <v>98</v>
      </c>
      <c r="Q212" s="56"/>
    </row>
    <row r="213" ht="15">
      <c r="Q213" s="56"/>
    </row>
    <row r="214" ht="15">
      <c r="Q214" s="56"/>
    </row>
    <row r="215" ht="15">
      <c r="Q215" s="56"/>
    </row>
    <row r="216" ht="15">
      <c r="Q216" s="56"/>
    </row>
    <row r="217" ht="15">
      <c r="Q217" s="56"/>
    </row>
    <row r="218" spans="2:17" ht="15.75">
      <c r="B218" s="73"/>
      <c r="C218" s="74"/>
      <c r="D218" s="75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7"/>
      <c r="Q218" s="56"/>
    </row>
    <row r="219" spans="2:17" ht="15.75">
      <c r="B219" s="78"/>
      <c r="C219" s="57"/>
      <c r="D219" s="79" t="s">
        <v>75</v>
      </c>
      <c r="E219" s="80"/>
      <c r="F219" s="80"/>
      <c r="G219" s="57"/>
      <c r="H219" s="81" t="s">
        <v>61</v>
      </c>
      <c r="I219" s="82"/>
      <c r="J219" s="173"/>
      <c r="K219" s="174"/>
      <c r="L219" s="174"/>
      <c r="M219" s="174"/>
      <c r="N219" s="174"/>
      <c r="O219" s="175"/>
      <c r="P219" s="83"/>
      <c r="Q219" s="56"/>
    </row>
    <row r="220" spans="2:17" ht="20.25">
      <c r="B220" s="78"/>
      <c r="C220" s="84"/>
      <c r="D220" s="85" t="s">
        <v>76</v>
      </c>
      <c r="E220" s="80"/>
      <c r="F220" s="80"/>
      <c r="G220" s="57"/>
      <c r="H220" s="81" t="s">
        <v>62</v>
      </c>
      <c r="I220" s="82"/>
      <c r="J220" s="173"/>
      <c r="K220" s="174"/>
      <c r="L220" s="174"/>
      <c r="M220" s="174"/>
      <c r="N220" s="174"/>
      <c r="O220" s="175"/>
      <c r="P220" s="83"/>
      <c r="Q220" s="56"/>
    </row>
    <row r="221" spans="2:17" ht="15">
      <c r="B221" s="78"/>
      <c r="C221" s="80"/>
      <c r="D221" s="86" t="s">
        <v>77</v>
      </c>
      <c r="E221" s="80"/>
      <c r="F221" s="80"/>
      <c r="G221" s="80"/>
      <c r="H221" s="81" t="s">
        <v>63</v>
      </c>
      <c r="I221" s="87"/>
      <c r="J221" s="173"/>
      <c r="K221" s="173"/>
      <c r="L221" s="173"/>
      <c r="M221" s="173"/>
      <c r="N221" s="173"/>
      <c r="O221" s="176"/>
      <c r="P221" s="83"/>
      <c r="Q221" s="56"/>
    </row>
    <row r="222" spans="2:17" ht="15.75">
      <c r="B222" s="78"/>
      <c r="C222" s="80"/>
      <c r="D222" s="80"/>
      <c r="E222" s="80"/>
      <c r="F222" s="80"/>
      <c r="G222" s="80"/>
      <c r="H222" s="81" t="s">
        <v>78</v>
      </c>
      <c r="I222" s="82"/>
      <c r="J222" s="177"/>
      <c r="K222" s="178"/>
      <c r="L222" s="178"/>
      <c r="M222" s="88" t="s">
        <v>64</v>
      </c>
      <c r="N222" s="179"/>
      <c r="O222" s="176"/>
      <c r="P222" s="83"/>
      <c r="Q222" s="56"/>
    </row>
    <row r="223" spans="2:17" ht="15">
      <c r="B223" s="78"/>
      <c r="C223" s="57"/>
      <c r="D223" s="89" t="s">
        <v>79</v>
      </c>
      <c r="E223" s="80"/>
      <c r="F223" s="80"/>
      <c r="G223" s="80"/>
      <c r="H223" s="89" t="s">
        <v>79</v>
      </c>
      <c r="I223" s="80"/>
      <c r="J223" s="80"/>
      <c r="K223" s="80"/>
      <c r="L223" s="80"/>
      <c r="M223" s="80"/>
      <c r="N223" s="80"/>
      <c r="O223" s="80"/>
      <c r="P223" s="90"/>
      <c r="Q223" s="56"/>
    </row>
    <row r="224" spans="2:17" ht="15.75">
      <c r="B224" s="83"/>
      <c r="C224" s="91" t="s">
        <v>80</v>
      </c>
      <c r="D224" s="165" t="s">
        <v>56</v>
      </c>
      <c r="E224" s="166"/>
      <c r="F224" s="92"/>
      <c r="G224" s="93" t="s">
        <v>81</v>
      </c>
      <c r="H224" s="165" t="s">
        <v>134</v>
      </c>
      <c r="I224" s="167"/>
      <c r="J224" s="167"/>
      <c r="K224" s="167"/>
      <c r="L224" s="167"/>
      <c r="M224" s="167"/>
      <c r="N224" s="167"/>
      <c r="O224" s="168"/>
      <c r="P224" s="83"/>
      <c r="Q224" s="56"/>
    </row>
    <row r="225" spans="2:17" ht="15">
      <c r="B225" s="83"/>
      <c r="C225" s="94" t="s">
        <v>65</v>
      </c>
      <c r="D225" s="169" t="s">
        <v>135</v>
      </c>
      <c r="E225" s="170"/>
      <c r="F225" s="95"/>
      <c r="G225" s="96" t="s">
        <v>66</v>
      </c>
      <c r="H225" s="169" t="s">
        <v>133</v>
      </c>
      <c r="I225" s="171"/>
      <c r="J225" s="171"/>
      <c r="K225" s="171"/>
      <c r="L225" s="171"/>
      <c r="M225" s="171"/>
      <c r="N225" s="171"/>
      <c r="O225" s="172"/>
      <c r="P225" s="83"/>
      <c r="Q225" s="56"/>
    </row>
    <row r="226" spans="2:17" ht="15">
      <c r="B226" s="83"/>
      <c r="C226" s="97" t="s">
        <v>67</v>
      </c>
      <c r="D226" s="169" t="s">
        <v>132</v>
      </c>
      <c r="E226" s="170"/>
      <c r="F226" s="95"/>
      <c r="G226" s="98" t="s">
        <v>68</v>
      </c>
      <c r="H226" s="169" t="s">
        <v>138</v>
      </c>
      <c r="I226" s="171"/>
      <c r="J226" s="171"/>
      <c r="K226" s="171"/>
      <c r="L226" s="171"/>
      <c r="M226" s="171"/>
      <c r="N226" s="171"/>
      <c r="O226" s="172"/>
      <c r="P226" s="83"/>
      <c r="Q226" s="56"/>
    </row>
    <row r="227" spans="2:17" ht="15">
      <c r="B227" s="78"/>
      <c r="C227" s="99" t="s">
        <v>82</v>
      </c>
      <c r="D227" s="100"/>
      <c r="E227" s="101"/>
      <c r="F227" s="102"/>
      <c r="G227" s="99" t="s">
        <v>82</v>
      </c>
      <c r="H227" s="103"/>
      <c r="I227" s="103"/>
      <c r="J227" s="103"/>
      <c r="K227" s="103"/>
      <c r="L227" s="103"/>
      <c r="M227" s="103"/>
      <c r="N227" s="103"/>
      <c r="O227" s="103"/>
      <c r="P227" s="90"/>
      <c r="Q227" s="56"/>
    </row>
    <row r="228" spans="2:17" ht="15">
      <c r="B228" s="83"/>
      <c r="C228" s="94"/>
      <c r="D228" s="169" t="s">
        <v>135</v>
      </c>
      <c r="E228" s="170"/>
      <c r="F228" s="95"/>
      <c r="G228" s="96"/>
      <c r="H228" s="169" t="s">
        <v>133</v>
      </c>
      <c r="I228" s="171"/>
      <c r="J228" s="171"/>
      <c r="K228" s="171"/>
      <c r="L228" s="171"/>
      <c r="M228" s="171"/>
      <c r="N228" s="171"/>
      <c r="O228" s="172"/>
      <c r="P228" s="83"/>
      <c r="Q228" s="56"/>
    </row>
    <row r="229" spans="2:17" ht="15">
      <c r="B229" s="83"/>
      <c r="C229" s="104"/>
      <c r="D229" s="169" t="s">
        <v>136</v>
      </c>
      <c r="E229" s="170"/>
      <c r="F229" s="95"/>
      <c r="G229" s="105"/>
      <c r="H229" s="169" t="s">
        <v>138</v>
      </c>
      <c r="I229" s="171"/>
      <c r="J229" s="171"/>
      <c r="K229" s="171"/>
      <c r="L229" s="171"/>
      <c r="M229" s="171"/>
      <c r="N229" s="171"/>
      <c r="O229" s="172"/>
      <c r="P229" s="83"/>
      <c r="Q229" s="56"/>
    </row>
    <row r="230" spans="2:17" ht="15.75">
      <c r="B230" s="78"/>
      <c r="C230" s="80"/>
      <c r="D230" s="80"/>
      <c r="E230" s="80"/>
      <c r="F230" s="80"/>
      <c r="G230" s="89" t="s">
        <v>83</v>
      </c>
      <c r="H230" s="106"/>
      <c r="I230" s="106"/>
      <c r="J230" s="106"/>
      <c r="K230" s="80"/>
      <c r="L230" s="80"/>
      <c r="M230" s="80"/>
      <c r="N230" s="107"/>
      <c r="O230" s="57"/>
      <c r="P230" s="90"/>
      <c r="Q230" s="56"/>
    </row>
    <row r="231" spans="2:17" ht="15">
      <c r="B231" s="78"/>
      <c r="C231" s="79" t="s">
        <v>84</v>
      </c>
      <c r="D231" s="80"/>
      <c r="E231" s="80"/>
      <c r="F231" s="80"/>
      <c r="G231" s="108" t="s">
        <v>85</v>
      </c>
      <c r="H231" s="108" t="s">
        <v>86</v>
      </c>
      <c r="I231" s="108" t="s">
        <v>87</v>
      </c>
      <c r="J231" s="108" t="s">
        <v>88</v>
      </c>
      <c r="K231" s="108" t="s">
        <v>89</v>
      </c>
      <c r="L231" s="109" t="s">
        <v>90</v>
      </c>
      <c r="M231" s="110"/>
      <c r="N231" s="111" t="s">
        <v>69</v>
      </c>
      <c r="O231" s="112" t="s">
        <v>70</v>
      </c>
      <c r="P231" s="83"/>
      <c r="Q231" s="56"/>
    </row>
    <row r="232" spans="2:17" ht="15">
      <c r="B232" s="83"/>
      <c r="C232" s="113" t="s">
        <v>91</v>
      </c>
      <c r="D232" s="114" t="str">
        <f>IF(D225&gt;"",D225&amp;" - "&amp;H225,"")</f>
        <v>Pihla Eriksson - Sabina Englund</v>
      </c>
      <c r="E232" s="114"/>
      <c r="F232" s="115"/>
      <c r="G232" s="116">
        <v>3</v>
      </c>
      <c r="H232" s="116">
        <v>9</v>
      </c>
      <c r="I232" s="116">
        <v>7</v>
      </c>
      <c r="J232" s="117"/>
      <c r="K232" s="116"/>
      <c r="L232" s="118">
        <f>IF(ISBLANK(G232),"",COUNTIF(G232:K232,"&gt;=0"))</f>
        <v>3</v>
      </c>
      <c r="M232" s="119">
        <f>IF(ISBLANK(G232),"",(IF(LEFT(G232,1)="-",1,0)+IF(LEFT(H232,1)="-",1,0)+IF(LEFT(I232,1)="-",1,0)+IF(LEFT(J232,1)="-",1,0)+IF(LEFT(K232,1)="-",1,0)))</f>
        <v>0</v>
      </c>
      <c r="N232" s="120">
        <f aca="true" t="shared" si="7" ref="N232:O236">IF(L232=3,1,"")</f>
        <v>1</v>
      </c>
      <c r="O232" s="121">
        <f t="shared" si="7"/>
      </c>
      <c r="P232" s="83"/>
      <c r="Q232" s="56"/>
    </row>
    <row r="233" spans="2:17" ht="15">
      <c r="B233" s="83"/>
      <c r="C233" s="113" t="s">
        <v>92</v>
      </c>
      <c r="D233" s="114" t="str">
        <f>IF(D226&gt;"",D226&amp;" - "&amp;H226,"")</f>
        <v>Paju Eriksson - Carina Englund</v>
      </c>
      <c r="E233" s="122"/>
      <c r="F233" s="115"/>
      <c r="G233" s="123">
        <v>2</v>
      </c>
      <c r="H233" s="116">
        <v>3</v>
      </c>
      <c r="I233" s="116">
        <v>6</v>
      </c>
      <c r="J233" s="116"/>
      <c r="K233" s="116"/>
      <c r="L233" s="118">
        <f>IF(ISBLANK(G233),"",COUNTIF(G233:K233,"&gt;=0"))</f>
        <v>3</v>
      </c>
      <c r="M233" s="119">
        <f>IF(ISBLANK(G233),"",(IF(LEFT(G233,1)="-",1,0)+IF(LEFT(H233,1)="-",1,0)+IF(LEFT(I233,1)="-",1,0)+IF(LEFT(J233,1)="-",1,0)+IF(LEFT(K233,1)="-",1,0)))</f>
        <v>0</v>
      </c>
      <c r="N233" s="120">
        <f t="shared" si="7"/>
        <v>1</v>
      </c>
      <c r="O233" s="121">
        <f t="shared" si="7"/>
      </c>
      <c r="P233" s="83"/>
      <c r="Q233" s="56"/>
    </row>
    <row r="234" spans="2:17" ht="15">
      <c r="B234" s="83"/>
      <c r="C234" s="124" t="s">
        <v>71</v>
      </c>
      <c r="D234" s="125" t="str">
        <f>IF(D228&gt;"",D228&amp;" / "&amp;D229,"")</f>
        <v>Pihla Eriksson / Annika Lundström</v>
      </c>
      <c r="E234" s="126" t="str">
        <f>IF(H228&gt;"",H228&amp;" / "&amp;H229,"")</f>
        <v>Sabina Englund / Carina Englund</v>
      </c>
      <c r="F234" s="127"/>
      <c r="G234" s="128">
        <v>7</v>
      </c>
      <c r="H234" s="129">
        <v>4</v>
      </c>
      <c r="I234" s="130">
        <v>10</v>
      </c>
      <c r="J234" s="130"/>
      <c r="K234" s="130"/>
      <c r="L234" s="118">
        <f>IF(ISBLANK(G234),"",COUNTIF(G234:K234,"&gt;=0"))</f>
        <v>3</v>
      </c>
      <c r="M234" s="119">
        <f>IF(ISBLANK(G234),"",(IF(LEFT(G234,1)="-",1,0)+IF(LEFT(H234,1)="-",1,0)+IF(LEFT(I234,1)="-",1,0)+IF(LEFT(J234,1)="-",1,0)+IF(LEFT(K234,1)="-",1,0)))</f>
        <v>0</v>
      </c>
      <c r="N234" s="120">
        <f t="shared" si="7"/>
        <v>1</v>
      </c>
      <c r="O234" s="121">
        <f t="shared" si="7"/>
      </c>
      <c r="P234" s="83"/>
      <c r="Q234" s="56"/>
    </row>
    <row r="235" spans="2:17" ht="15">
      <c r="B235" s="83"/>
      <c r="C235" s="113" t="s">
        <v>93</v>
      </c>
      <c r="D235" s="114" t="str">
        <f>IF(+D225&gt;"",D225&amp;" - "&amp;H226,"")</f>
        <v>Pihla Eriksson - Carina Englund</v>
      </c>
      <c r="E235" s="122"/>
      <c r="F235" s="115"/>
      <c r="G235" s="131"/>
      <c r="H235" s="117"/>
      <c r="I235" s="116"/>
      <c r="J235" s="116"/>
      <c r="K235" s="117"/>
      <c r="L235" s="118">
        <f>IF(ISBLANK(G235),"",COUNTIF(G235:K235,"&gt;=0"))</f>
      </c>
      <c r="M235" s="119">
        <f>IF(ISBLANK(G235),"",(IF(LEFT(G235,1)="-",1,0)+IF(LEFT(H235,1)="-",1,0)+IF(LEFT(I235,1)="-",1,0)+IF(LEFT(J235,1)="-",1,0)+IF(LEFT(K235,1)="-",1,0)))</f>
      </c>
      <c r="N235" s="120">
        <f t="shared" si="7"/>
      </c>
      <c r="O235" s="121">
        <f t="shared" si="7"/>
      </c>
      <c r="P235" s="83"/>
      <c r="Q235" s="56"/>
    </row>
    <row r="236" spans="2:17" ht="15.75" thickBot="1">
      <c r="B236" s="83"/>
      <c r="C236" s="113" t="s">
        <v>94</v>
      </c>
      <c r="D236" s="114" t="str">
        <f>IF(+D226&gt;"",D226&amp;" - "&amp;H225,"")</f>
        <v>Paju Eriksson - Sabina Englund</v>
      </c>
      <c r="E236" s="122"/>
      <c r="F236" s="115"/>
      <c r="G236" s="117"/>
      <c r="H236" s="116"/>
      <c r="I236" s="117"/>
      <c r="J236" s="116"/>
      <c r="K236" s="116"/>
      <c r="L236" s="118">
        <f>IF(ISBLANK(G236),"",COUNTIF(G236:K236,"&gt;=0"))</f>
      </c>
      <c r="M236" s="132">
        <f>IF(ISBLANK(G236),"",(IF(LEFT(G236,1)="-",1,0)+IF(LEFT(H236,1)="-",1,0)+IF(LEFT(I236,1)="-",1,0)+IF(LEFT(J236,1)="-",1,0)+IF(LEFT(K236,1)="-",1,0)))</f>
      </c>
      <c r="N236" s="120">
        <f t="shared" si="7"/>
      </c>
      <c r="O236" s="121">
        <f t="shared" si="7"/>
      </c>
      <c r="P236" s="83"/>
      <c r="Q236" s="56"/>
    </row>
    <row r="237" spans="2:17" ht="16.5" thickBot="1">
      <c r="B237" s="78"/>
      <c r="C237" s="80"/>
      <c r="D237" s="80"/>
      <c r="E237" s="80"/>
      <c r="F237" s="80"/>
      <c r="G237" s="80"/>
      <c r="H237" s="80"/>
      <c r="I237" s="80"/>
      <c r="J237" s="133" t="s">
        <v>95</v>
      </c>
      <c r="K237" s="134"/>
      <c r="L237" s="135">
        <f>IF(ISBLANK(E232),"",SUM(L232:L236))</f>
      </c>
      <c r="M237" s="136">
        <f>IF(ISBLANK(F232),"",SUM(M232:M236))</f>
      </c>
      <c r="N237" s="137">
        <f>IF(ISBLANK(G232),"",SUM(N232:N236))</f>
        <v>3</v>
      </c>
      <c r="O237" s="138">
        <f>IF(ISBLANK(G232),"",SUM(O232:O236))</f>
        <v>0</v>
      </c>
      <c r="P237" s="83"/>
      <c r="Q237" s="56"/>
    </row>
    <row r="238" spans="2:17" ht="15">
      <c r="B238" s="78"/>
      <c r="C238" s="139" t="s">
        <v>96</v>
      </c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90"/>
      <c r="Q238" s="56"/>
    </row>
    <row r="239" spans="2:17" ht="15">
      <c r="B239" s="78"/>
      <c r="C239" s="140" t="s">
        <v>72</v>
      </c>
      <c r="D239" s="140"/>
      <c r="E239" s="140" t="s">
        <v>73</v>
      </c>
      <c r="F239" s="141"/>
      <c r="G239" s="140"/>
      <c r="H239" s="140" t="s">
        <v>41</v>
      </c>
      <c r="I239" s="141"/>
      <c r="J239" s="140"/>
      <c r="K239" s="142" t="s">
        <v>97</v>
      </c>
      <c r="L239" s="57"/>
      <c r="M239" s="80"/>
      <c r="N239" s="80"/>
      <c r="O239" s="80"/>
      <c r="P239" s="90"/>
      <c r="Q239" s="56"/>
    </row>
    <row r="240" spans="2:17" ht="16.5" thickBot="1">
      <c r="B240" s="78"/>
      <c r="C240" s="80"/>
      <c r="D240" s="80"/>
      <c r="E240" s="80"/>
      <c r="F240" s="80"/>
      <c r="G240" s="80"/>
      <c r="H240" s="80"/>
      <c r="I240" s="80"/>
      <c r="J240" s="80"/>
      <c r="K240" s="162" t="str">
        <f>IF(N237=3,D224,IF(O237=3,H224,""))</f>
        <v>MBF 1</v>
      </c>
      <c r="L240" s="163"/>
      <c r="M240" s="163"/>
      <c r="N240" s="163"/>
      <c r="O240" s="164"/>
      <c r="P240" s="83"/>
      <c r="Q240" s="56"/>
    </row>
    <row r="241" spans="2:17" ht="18">
      <c r="B241" s="143"/>
      <c r="C241" s="144"/>
      <c r="D241" s="144"/>
      <c r="E241" s="144"/>
      <c r="F241" s="144"/>
      <c r="G241" s="144"/>
      <c r="H241" s="144"/>
      <c r="I241" s="144"/>
      <c r="J241" s="144"/>
      <c r="K241" s="145"/>
      <c r="L241" s="145"/>
      <c r="M241" s="145"/>
      <c r="N241" s="145"/>
      <c r="O241" s="145"/>
      <c r="P241" s="146"/>
      <c r="Q241" s="56"/>
    </row>
    <row r="242" spans="3:17" ht="15">
      <c r="C242" s="147" t="s">
        <v>98</v>
      </c>
      <c r="Q242" s="56"/>
    </row>
    <row r="243" ht="15">
      <c r="Q243" s="56"/>
    </row>
    <row r="244" ht="15">
      <c r="Q244" s="56"/>
    </row>
    <row r="245" ht="15">
      <c r="Q245" s="56"/>
    </row>
    <row r="249" ht="15">
      <c r="Q249" s="56"/>
    </row>
    <row r="250" ht="15">
      <c r="Q250" s="56"/>
    </row>
    <row r="251" spans="2:17" ht="15.75">
      <c r="B251" s="73"/>
      <c r="C251" s="74"/>
      <c r="D251" s="75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7"/>
      <c r="Q251" s="56"/>
    </row>
    <row r="252" spans="2:17" ht="15.75">
      <c r="B252" s="78"/>
      <c r="C252" s="57"/>
      <c r="D252" s="79" t="s">
        <v>75</v>
      </c>
      <c r="E252" s="80"/>
      <c r="F252" s="80"/>
      <c r="G252" s="57"/>
      <c r="H252" s="81" t="s">
        <v>61</v>
      </c>
      <c r="I252" s="82"/>
      <c r="J252" s="173"/>
      <c r="K252" s="174"/>
      <c r="L252" s="174"/>
      <c r="M252" s="174"/>
      <c r="N252" s="174"/>
      <c r="O252" s="175"/>
      <c r="P252" s="83"/>
      <c r="Q252" s="56"/>
    </row>
    <row r="253" spans="2:17" ht="20.25">
      <c r="B253" s="78"/>
      <c r="C253" s="84"/>
      <c r="D253" s="85" t="s">
        <v>76</v>
      </c>
      <c r="E253" s="80"/>
      <c r="F253" s="80"/>
      <c r="G253" s="57"/>
      <c r="H253" s="81" t="s">
        <v>62</v>
      </c>
      <c r="I253" s="82"/>
      <c r="J253" s="173"/>
      <c r="K253" s="174"/>
      <c r="L253" s="174"/>
      <c r="M253" s="174"/>
      <c r="N253" s="174"/>
      <c r="O253" s="175"/>
      <c r="P253" s="83"/>
      <c r="Q253" s="56"/>
    </row>
    <row r="254" spans="2:17" ht="15">
      <c r="B254" s="78"/>
      <c r="C254" s="80"/>
      <c r="D254" s="86" t="s">
        <v>77</v>
      </c>
      <c r="E254" s="80"/>
      <c r="F254" s="80"/>
      <c r="G254" s="80"/>
      <c r="H254" s="81" t="s">
        <v>63</v>
      </c>
      <c r="I254" s="87"/>
      <c r="J254" s="173"/>
      <c r="K254" s="173"/>
      <c r="L254" s="173"/>
      <c r="M254" s="173"/>
      <c r="N254" s="173"/>
      <c r="O254" s="176"/>
      <c r="P254" s="83"/>
      <c r="Q254" s="56"/>
    </row>
    <row r="255" spans="2:17" ht="15.75">
      <c r="B255" s="78"/>
      <c r="C255" s="80"/>
      <c r="D255" s="80"/>
      <c r="E255" s="80"/>
      <c r="F255" s="80"/>
      <c r="G255" s="80"/>
      <c r="H255" s="81" t="s">
        <v>78</v>
      </c>
      <c r="I255" s="82"/>
      <c r="J255" s="177"/>
      <c r="K255" s="178"/>
      <c r="L255" s="178"/>
      <c r="M255" s="88" t="s">
        <v>64</v>
      </c>
      <c r="N255" s="179"/>
      <c r="O255" s="176"/>
      <c r="P255" s="83"/>
      <c r="Q255" s="56"/>
    </row>
    <row r="256" spans="2:17" ht="15">
      <c r="B256" s="78"/>
      <c r="C256" s="57"/>
      <c r="D256" s="89" t="s">
        <v>79</v>
      </c>
      <c r="E256" s="80"/>
      <c r="F256" s="80"/>
      <c r="G256" s="80"/>
      <c r="H256" s="89" t="s">
        <v>79</v>
      </c>
      <c r="I256" s="80"/>
      <c r="J256" s="80"/>
      <c r="K256" s="80"/>
      <c r="L256" s="80"/>
      <c r="M256" s="80"/>
      <c r="N256" s="80"/>
      <c r="O256" s="80"/>
      <c r="P256" s="90"/>
      <c r="Q256" s="56"/>
    </row>
    <row r="257" spans="2:17" ht="15.75">
      <c r="B257" s="83"/>
      <c r="C257" s="91" t="s">
        <v>80</v>
      </c>
      <c r="D257" s="165" t="s">
        <v>102</v>
      </c>
      <c r="E257" s="166"/>
      <c r="F257" s="92"/>
      <c r="G257" s="93" t="s">
        <v>81</v>
      </c>
      <c r="H257" s="165" t="s">
        <v>60</v>
      </c>
      <c r="I257" s="167"/>
      <c r="J257" s="167"/>
      <c r="K257" s="167"/>
      <c r="L257" s="167"/>
      <c r="M257" s="167"/>
      <c r="N257" s="167"/>
      <c r="O257" s="168"/>
      <c r="P257" s="83"/>
      <c r="Q257" s="56"/>
    </row>
    <row r="258" spans="2:17" ht="15">
      <c r="B258" s="83"/>
      <c r="C258" s="94" t="s">
        <v>65</v>
      </c>
      <c r="D258" s="169" t="s">
        <v>137</v>
      </c>
      <c r="E258" s="170"/>
      <c r="F258" s="95"/>
      <c r="G258" s="96" t="s">
        <v>66</v>
      </c>
      <c r="H258" s="169" t="s">
        <v>235</v>
      </c>
      <c r="I258" s="171"/>
      <c r="J258" s="171"/>
      <c r="K258" s="171"/>
      <c r="L258" s="171"/>
      <c r="M258" s="171"/>
      <c r="N258" s="171"/>
      <c r="O258" s="172"/>
      <c r="P258" s="83"/>
      <c r="Q258" s="56"/>
    </row>
    <row r="259" spans="2:17" ht="15">
      <c r="B259" s="83"/>
      <c r="C259" s="97" t="s">
        <v>67</v>
      </c>
      <c r="D259" s="169" t="s">
        <v>232</v>
      </c>
      <c r="E259" s="170"/>
      <c r="F259" s="95"/>
      <c r="G259" s="98" t="s">
        <v>68</v>
      </c>
      <c r="H259" s="169" t="s">
        <v>238</v>
      </c>
      <c r="I259" s="171"/>
      <c r="J259" s="171"/>
      <c r="K259" s="171"/>
      <c r="L259" s="171"/>
      <c r="M259" s="171"/>
      <c r="N259" s="171"/>
      <c r="O259" s="172"/>
      <c r="P259" s="83"/>
      <c r="Q259" s="56"/>
    </row>
    <row r="260" spans="2:17" ht="15">
      <c r="B260" s="78"/>
      <c r="C260" s="99" t="s">
        <v>82</v>
      </c>
      <c r="D260" s="100"/>
      <c r="E260" s="101"/>
      <c r="F260" s="102"/>
      <c r="G260" s="99" t="s">
        <v>82</v>
      </c>
      <c r="H260" s="103"/>
      <c r="I260" s="103"/>
      <c r="J260" s="103"/>
      <c r="K260" s="103"/>
      <c r="L260" s="103"/>
      <c r="M260" s="103"/>
      <c r="N260" s="103"/>
      <c r="O260" s="103"/>
      <c r="P260" s="90"/>
      <c r="Q260" s="56"/>
    </row>
    <row r="261" spans="2:17" ht="15">
      <c r="B261" s="83"/>
      <c r="C261" s="94"/>
      <c r="D261" s="169" t="s">
        <v>137</v>
      </c>
      <c r="E261" s="170"/>
      <c r="F261" s="95"/>
      <c r="G261" s="96"/>
      <c r="H261" s="169" t="s">
        <v>235</v>
      </c>
      <c r="I261" s="171"/>
      <c r="J261" s="171"/>
      <c r="K261" s="171"/>
      <c r="L261" s="171"/>
      <c r="M261" s="171"/>
      <c r="N261" s="171"/>
      <c r="O261" s="172"/>
      <c r="P261" s="83"/>
      <c r="Q261" s="56"/>
    </row>
    <row r="262" spans="2:17" ht="15">
      <c r="B262" s="83"/>
      <c r="C262" s="104"/>
      <c r="D262" s="169" t="s">
        <v>232</v>
      </c>
      <c r="E262" s="170"/>
      <c r="F262" s="95"/>
      <c r="G262" s="105"/>
      <c r="H262" s="169" t="s">
        <v>238</v>
      </c>
      <c r="I262" s="171"/>
      <c r="J262" s="171"/>
      <c r="K262" s="171"/>
      <c r="L262" s="171"/>
      <c r="M262" s="171"/>
      <c r="N262" s="171"/>
      <c r="O262" s="172"/>
      <c r="P262" s="83"/>
      <c r="Q262" s="56"/>
    </row>
    <row r="263" spans="2:17" ht="15.75">
      <c r="B263" s="78"/>
      <c r="C263" s="80"/>
      <c r="D263" s="80"/>
      <c r="E263" s="80"/>
      <c r="F263" s="80"/>
      <c r="G263" s="89" t="s">
        <v>83</v>
      </c>
      <c r="H263" s="106"/>
      <c r="I263" s="106"/>
      <c r="J263" s="106"/>
      <c r="K263" s="80"/>
      <c r="L263" s="80"/>
      <c r="M263" s="80"/>
      <c r="N263" s="107"/>
      <c r="O263" s="57"/>
      <c r="P263" s="90"/>
      <c r="Q263" s="56"/>
    </row>
    <row r="264" spans="2:17" ht="15">
      <c r="B264" s="78"/>
      <c r="C264" s="79" t="s">
        <v>84</v>
      </c>
      <c r="D264" s="80"/>
      <c r="E264" s="80"/>
      <c r="F264" s="80"/>
      <c r="G264" s="108" t="s">
        <v>85</v>
      </c>
      <c r="H264" s="108" t="s">
        <v>86</v>
      </c>
      <c r="I264" s="108" t="s">
        <v>87</v>
      </c>
      <c r="J264" s="108" t="s">
        <v>88</v>
      </c>
      <c r="K264" s="108" t="s">
        <v>89</v>
      </c>
      <c r="L264" s="109" t="s">
        <v>90</v>
      </c>
      <c r="M264" s="110"/>
      <c r="N264" s="111" t="s">
        <v>69</v>
      </c>
      <c r="O264" s="112" t="s">
        <v>70</v>
      </c>
      <c r="P264" s="83"/>
      <c r="Q264" s="56"/>
    </row>
    <row r="265" spans="2:17" ht="15">
      <c r="B265" s="83"/>
      <c r="C265" s="113" t="s">
        <v>91</v>
      </c>
      <c r="D265" s="114" t="str">
        <f>IF(D258&gt;"",D258&amp;" - "&amp;H258,"")</f>
        <v>Elma Nurmiaho - Kaarina Saarnialho</v>
      </c>
      <c r="E265" s="114"/>
      <c r="F265" s="115"/>
      <c r="G265" s="116">
        <v>0</v>
      </c>
      <c r="H265" s="116">
        <v>2</v>
      </c>
      <c r="I265" s="116">
        <v>3</v>
      </c>
      <c r="J265" s="117"/>
      <c r="K265" s="116"/>
      <c r="L265" s="118">
        <f>IF(ISBLANK(G265),"",COUNTIF(G265:K265,"&gt;=0"))</f>
        <v>3</v>
      </c>
      <c r="M265" s="119">
        <f>IF(ISBLANK(G265),"",(IF(LEFT(G265,1)="-",1,0)+IF(LEFT(H265,1)="-",1,0)+IF(LEFT(I265,1)="-",1,0)+IF(LEFT(J265,1)="-",1,0)+IF(LEFT(K265,1)="-",1,0)))</f>
        <v>0</v>
      </c>
      <c r="N265" s="120">
        <f aca="true" t="shared" si="8" ref="N265:O269">IF(L265=3,1,"")</f>
        <v>1</v>
      </c>
      <c r="O265" s="121">
        <f t="shared" si="8"/>
      </c>
      <c r="P265" s="83"/>
      <c r="Q265" s="56"/>
    </row>
    <row r="266" spans="2:17" ht="15">
      <c r="B266" s="83"/>
      <c r="C266" s="113" t="s">
        <v>92</v>
      </c>
      <c r="D266" s="114" t="str">
        <f>IF(D259&gt;"",D259&amp;" - "&amp;H259,"")</f>
        <v>Alexandra Lotto - Marianna Saarinialho</v>
      </c>
      <c r="E266" s="122"/>
      <c r="F266" s="115"/>
      <c r="G266" s="123">
        <v>9</v>
      </c>
      <c r="H266" s="116">
        <v>5</v>
      </c>
      <c r="I266" s="116">
        <v>8</v>
      </c>
      <c r="J266" s="116"/>
      <c r="K266" s="116"/>
      <c r="L266" s="118">
        <f>IF(ISBLANK(G266),"",COUNTIF(G266:K266,"&gt;=0"))</f>
        <v>3</v>
      </c>
      <c r="M266" s="119">
        <f>IF(ISBLANK(G266),"",(IF(LEFT(G266,1)="-",1,0)+IF(LEFT(H266,1)="-",1,0)+IF(LEFT(I266,1)="-",1,0)+IF(LEFT(J266,1)="-",1,0)+IF(LEFT(K266,1)="-",1,0)))</f>
        <v>0</v>
      </c>
      <c r="N266" s="120">
        <f t="shared" si="8"/>
        <v>1</v>
      </c>
      <c r="O266" s="121">
        <f t="shared" si="8"/>
      </c>
      <c r="P266" s="83"/>
      <c r="Q266" s="56"/>
    </row>
    <row r="267" spans="2:17" ht="15">
      <c r="B267" s="83"/>
      <c r="C267" s="124" t="s">
        <v>71</v>
      </c>
      <c r="D267" s="125" t="str">
        <f>IF(D261&gt;"",D261&amp;" / "&amp;D262,"")</f>
        <v>Elma Nurmiaho / Alexandra Lotto</v>
      </c>
      <c r="E267" s="126" t="str">
        <f>IF(H261&gt;"",H261&amp;" / "&amp;H262,"")</f>
        <v>Kaarina Saarnialho / Marianna Saarinialho</v>
      </c>
      <c r="F267" s="127"/>
      <c r="G267" s="128">
        <v>4</v>
      </c>
      <c r="H267" s="129">
        <v>6</v>
      </c>
      <c r="I267" s="130">
        <v>4</v>
      </c>
      <c r="J267" s="130"/>
      <c r="K267" s="130"/>
      <c r="L267" s="118">
        <f>IF(ISBLANK(G267),"",COUNTIF(G267:K267,"&gt;=0"))</f>
        <v>3</v>
      </c>
      <c r="M267" s="119">
        <f>IF(ISBLANK(G267),"",(IF(LEFT(G267,1)="-",1,0)+IF(LEFT(H267,1)="-",1,0)+IF(LEFT(I267,1)="-",1,0)+IF(LEFT(J267,1)="-",1,0)+IF(LEFT(K267,1)="-",1,0)))</f>
        <v>0</v>
      </c>
      <c r="N267" s="120">
        <f t="shared" si="8"/>
        <v>1</v>
      </c>
      <c r="O267" s="121">
        <f t="shared" si="8"/>
      </c>
      <c r="P267" s="83"/>
      <c r="Q267" s="56"/>
    </row>
    <row r="268" spans="2:17" ht="15">
      <c r="B268" s="83"/>
      <c r="C268" s="113" t="s">
        <v>93</v>
      </c>
      <c r="D268" s="114" t="str">
        <f>IF(+D258&gt;"",D258&amp;" - "&amp;H259,"")</f>
        <v>Elma Nurmiaho - Marianna Saarinialho</v>
      </c>
      <c r="E268" s="122"/>
      <c r="F268" s="115"/>
      <c r="G268" s="131"/>
      <c r="H268" s="117"/>
      <c r="I268" s="116"/>
      <c r="J268" s="116"/>
      <c r="K268" s="117"/>
      <c r="L268" s="118">
        <f>IF(ISBLANK(G268),"",COUNTIF(G268:K268,"&gt;=0"))</f>
      </c>
      <c r="M268" s="119">
        <f>IF(ISBLANK(G268),"",(IF(LEFT(G268,1)="-",1,0)+IF(LEFT(H268,1)="-",1,0)+IF(LEFT(I268,1)="-",1,0)+IF(LEFT(J268,1)="-",1,0)+IF(LEFT(K268,1)="-",1,0)))</f>
      </c>
      <c r="N268" s="120">
        <f t="shared" si="8"/>
      </c>
      <c r="O268" s="121">
        <f t="shared" si="8"/>
      </c>
      <c r="P268" s="83"/>
      <c r="Q268" s="56"/>
    </row>
    <row r="269" spans="2:17" ht="15.75" thickBot="1">
      <c r="B269" s="83"/>
      <c r="C269" s="113" t="s">
        <v>94</v>
      </c>
      <c r="D269" s="114" t="str">
        <f>IF(+D259&gt;"",D259&amp;" - "&amp;H258,"")</f>
        <v>Alexandra Lotto - Kaarina Saarnialho</v>
      </c>
      <c r="E269" s="122"/>
      <c r="F269" s="115"/>
      <c r="G269" s="117"/>
      <c r="H269" s="116"/>
      <c r="I269" s="117"/>
      <c r="J269" s="116"/>
      <c r="K269" s="116"/>
      <c r="L269" s="118">
        <f>IF(ISBLANK(G269),"",COUNTIF(G269:K269,"&gt;=0"))</f>
      </c>
      <c r="M269" s="132">
        <f>IF(ISBLANK(G269),"",(IF(LEFT(G269,1)="-",1,0)+IF(LEFT(H269,1)="-",1,0)+IF(LEFT(I269,1)="-",1,0)+IF(LEFT(J269,1)="-",1,0)+IF(LEFT(K269,1)="-",1,0)))</f>
      </c>
      <c r="N269" s="120">
        <f t="shared" si="8"/>
      </c>
      <c r="O269" s="121">
        <f t="shared" si="8"/>
      </c>
      <c r="P269" s="83"/>
      <c r="Q269" s="56"/>
    </row>
    <row r="270" spans="2:17" ht="16.5" thickBot="1">
      <c r="B270" s="78"/>
      <c r="C270" s="80"/>
      <c r="D270" s="80"/>
      <c r="E270" s="80"/>
      <c r="F270" s="80"/>
      <c r="G270" s="80"/>
      <c r="H270" s="80"/>
      <c r="I270" s="80"/>
      <c r="J270" s="133" t="s">
        <v>95</v>
      </c>
      <c r="K270" s="134"/>
      <c r="L270" s="135">
        <f>IF(ISBLANK(E265),"",SUM(L265:L269))</f>
      </c>
      <c r="M270" s="136">
        <f>IF(ISBLANK(F265),"",SUM(M265:M269))</f>
      </c>
      <c r="N270" s="137">
        <f>IF(ISBLANK(G265),"",SUM(N265:N269))</f>
        <v>3</v>
      </c>
      <c r="O270" s="138">
        <f>IF(ISBLANK(G265),"",SUM(O265:O269))</f>
        <v>0</v>
      </c>
      <c r="P270" s="83"/>
      <c r="Q270" s="56"/>
    </row>
    <row r="271" spans="2:17" ht="15">
      <c r="B271" s="78"/>
      <c r="C271" s="139" t="s">
        <v>96</v>
      </c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90"/>
      <c r="Q271" s="56"/>
    </row>
    <row r="272" spans="2:17" ht="15">
      <c r="B272" s="78"/>
      <c r="C272" s="140" t="s">
        <v>72</v>
      </c>
      <c r="D272" s="140"/>
      <c r="E272" s="140" t="s">
        <v>73</v>
      </c>
      <c r="F272" s="141"/>
      <c r="G272" s="140"/>
      <c r="H272" s="140" t="s">
        <v>41</v>
      </c>
      <c r="I272" s="141"/>
      <c r="J272" s="140"/>
      <c r="K272" s="142" t="s">
        <v>97</v>
      </c>
      <c r="L272" s="57"/>
      <c r="M272" s="80"/>
      <c r="N272" s="80"/>
      <c r="O272" s="80"/>
      <c r="P272" s="90"/>
      <c r="Q272" s="56"/>
    </row>
    <row r="273" spans="2:17" ht="16.5" thickBot="1">
      <c r="B273" s="78"/>
      <c r="C273" s="80"/>
      <c r="D273" s="80"/>
      <c r="E273" s="80"/>
      <c r="F273" s="80"/>
      <c r="G273" s="80"/>
      <c r="H273" s="80"/>
      <c r="I273" s="80"/>
      <c r="J273" s="80"/>
      <c r="K273" s="162" t="str">
        <f>IF(N270=3,D257,IF(O270=3,H257,""))</f>
        <v>Spinni</v>
      </c>
      <c r="L273" s="163"/>
      <c r="M273" s="163"/>
      <c r="N273" s="163"/>
      <c r="O273" s="164"/>
      <c r="P273" s="83"/>
      <c r="Q273" s="56"/>
    </row>
    <row r="274" spans="2:17" ht="18">
      <c r="B274" s="143"/>
      <c r="C274" s="144"/>
      <c r="D274" s="144"/>
      <c r="E274" s="144"/>
      <c r="F274" s="144"/>
      <c r="G274" s="144"/>
      <c r="H274" s="144"/>
      <c r="I274" s="144"/>
      <c r="J274" s="144"/>
      <c r="K274" s="145"/>
      <c r="L274" s="145"/>
      <c r="M274" s="145"/>
      <c r="N274" s="145"/>
      <c r="O274" s="145"/>
      <c r="P274" s="146"/>
      <c r="Q274" s="56"/>
    </row>
    <row r="275" spans="3:17" ht="15">
      <c r="C275" s="147" t="s">
        <v>98</v>
      </c>
      <c r="Q275" s="56"/>
    </row>
    <row r="276" ht="15">
      <c r="Q276" s="56"/>
    </row>
    <row r="277" ht="15">
      <c r="Q277" s="56"/>
    </row>
    <row r="278" ht="15">
      <c r="Q278" s="56"/>
    </row>
    <row r="279" ht="15">
      <c r="Q279" s="56"/>
    </row>
    <row r="280" ht="15">
      <c r="Q280" s="56"/>
    </row>
    <row r="281" spans="2:17" ht="15.75">
      <c r="B281" s="73"/>
      <c r="C281" s="74"/>
      <c r="D281" s="75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7"/>
      <c r="Q281" s="56"/>
    </row>
    <row r="282" spans="2:17" ht="15.75">
      <c r="B282" s="78"/>
      <c r="C282" s="57"/>
      <c r="D282" s="79" t="s">
        <v>75</v>
      </c>
      <c r="E282" s="80"/>
      <c r="F282" s="80"/>
      <c r="G282" s="57"/>
      <c r="H282" s="81" t="s">
        <v>61</v>
      </c>
      <c r="I282" s="82"/>
      <c r="J282" s="173" t="s">
        <v>240</v>
      </c>
      <c r="K282" s="174"/>
      <c r="L282" s="174"/>
      <c r="M282" s="174"/>
      <c r="N282" s="174"/>
      <c r="O282" s="175"/>
      <c r="P282" s="83"/>
      <c r="Q282" s="56"/>
    </row>
    <row r="283" spans="2:17" ht="20.25">
      <c r="B283" s="78"/>
      <c r="C283" s="84"/>
      <c r="D283" s="85" t="s">
        <v>76</v>
      </c>
      <c r="E283" s="80"/>
      <c r="F283" s="80"/>
      <c r="G283" s="57"/>
      <c r="H283" s="81" t="s">
        <v>62</v>
      </c>
      <c r="I283" s="82"/>
      <c r="J283" s="173"/>
      <c r="K283" s="174"/>
      <c r="L283" s="174"/>
      <c r="M283" s="174"/>
      <c r="N283" s="174"/>
      <c r="O283" s="175"/>
      <c r="P283" s="83"/>
      <c r="Q283" s="56"/>
    </row>
    <row r="284" spans="2:17" ht="15">
      <c r="B284" s="78"/>
      <c r="C284" s="80"/>
      <c r="D284" s="86" t="s">
        <v>77</v>
      </c>
      <c r="E284" s="80"/>
      <c r="F284" s="80"/>
      <c r="G284" s="80"/>
      <c r="H284" s="81" t="s">
        <v>63</v>
      </c>
      <c r="I284" s="87"/>
      <c r="J284" s="173"/>
      <c r="K284" s="173"/>
      <c r="L284" s="173"/>
      <c r="M284" s="173"/>
      <c r="N284" s="173"/>
      <c r="O284" s="176"/>
      <c r="P284" s="83"/>
      <c r="Q284" s="56"/>
    </row>
    <row r="285" spans="2:17" ht="15.75">
      <c r="B285" s="78"/>
      <c r="C285" s="80"/>
      <c r="D285" s="80"/>
      <c r="E285" s="80"/>
      <c r="F285" s="80"/>
      <c r="G285" s="80"/>
      <c r="H285" s="81" t="s">
        <v>78</v>
      </c>
      <c r="I285" s="82"/>
      <c r="J285" s="177"/>
      <c r="K285" s="178"/>
      <c r="L285" s="178"/>
      <c r="M285" s="88" t="s">
        <v>64</v>
      </c>
      <c r="N285" s="179"/>
      <c r="O285" s="176"/>
      <c r="P285" s="83"/>
      <c r="Q285" s="56"/>
    </row>
    <row r="286" spans="2:17" ht="15">
      <c r="B286" s="78"/>
      <c r="C286" s="57"/>
      <c r="D286" s="89" t="s">
        <v>79</v>
      </c>
      <c r="E286" s="80"/>
      <c r="F286" s="80"/>
      <c r="G286" s="80"/>
      <c r="H286" s="89" t="s">
        <v>79</v>
      </c>
      <c r="I286" s="80"/>
      <c r="J286" s="80"/>
      <c r="K286" s="80"/>
      <c r="L286" s="80"/>
      <c r="M286" s="80"/>
      <c r="N286" s="80"/>
      <c r="O286" s="80"/>
      <c r="P286" s="90"/>
      <c r="Q286" s="56"/>
    </row>
    <row r="287" spans="2:17" ht="15.75">
      <c r="B287" s="83"/>
      <c r="C287" s="91" t="s">
        <v>80</v>
      </c>
      <c r="D287" s="165" t="s">
        <v>134</v>
      </c>
      <c r="E287" s="166"/>
      <c r="F287" s="92"/>
      <c r="G287" s="93" t="s">
        <v>81</v>
      </c>
      <c r="H287" s="165" t="s">
        <v>230</v>
      </c>
      <c r="I287" s="167"/>
      <c r="J287" s="167"/>
      <c r="K287" s="167"/>
      <c r="L287" s="167"/>
      <c r="M287" s="167"/>
      <c r="N287" s="167"/>
      <c r="O287" s="168"/>
      <c r="P287" s="83"/>
      <c r="Q287" s="56"/>
    </row>
    <row r="288" spans="2:17" ht="15">
      <c r="B288" s="83"/>
      <c r="C288" s="94" t="s">
        <v>65</v>
      </c>
      <c r="D288" s="169" t="s">
        <v>138</v>
      </c>
      <c r="E288" s="170"/>
      <c r="F288" s="95"/>
      <c r="G288" s="96" t="s">
        <v>66</v>
      </c>
      <c r="H288" s="169" t="s">
        <v>231</v>
      </c>
      <c r="I288" s="171"/>
      <c r="J288" s="171"/>
      <c r="K288" s="171"/>
      <c r="L288" s="171"/>
      <c r="M288" s="171"/>
      <c r="N288" s="171"/>
      <c r="O288" s="172"/>
      <c r="P288" s="83"/>
      <c r="Q288" s="56"/>
    </row>
    <row r="289" spans="2:17" ht="15">
      <c r="B289" s="83"/>
      <c r="C289" s="97" t="s">
        <v>67</v>
      </c>
      <c r="D289" s="169" t="s">
        <v>139</v>
      </c>
      <c r="E289" s="170"/>
      <c r="F289" s="95"/>
      <c r="G289" s="98" t="s">
        <v>68</v>
      </c>
      <c r="H289" s="169" t="s">
        <v>239</v>
      </c>
      <c r="I289" s="171"/>
      <c r="J289" s="171"/>
      <c r="K289" s="171"/>
      <c r="L289" s="171"/>
      <c r="M289" s="171"/>
      <c r="N289" s="171"/>
      <c r="O289" s="172"/>
      <c r="P289" s="83"/>
      <c r="Q289" s="56"/>
    </row>
    <row r="290" spans="2:17" ht="15">
      <c r="B290" s="78"/>
      <c r="C290" s="99" t="s">
        <v>82</v>
      </c>
      <c r="D290" s="100"/>
      <c r="E290" s="101"/>
      <c r="F290" s="102"/>
      <c r="G290" s="99" t="s">
        <v>82</v>
      </c>
      <c r="H290" s="103"/>
      <c r="I290" s="103"/>
      <c r="J290" s="103"/>
      <c r="K290" s="103"/>
      <c r="L290" s="103"/>
      <c r="M290" s="103"/>
      <c r="N290" s="103"/>
      <c r="O290" s="103"/>
      <c r="P290" s="90"/>
      <c r="Q290" s="56"/>
    </row>
    <row r="291" spans="2:17" ht="15">
      <c r="B291" s="83"/>
      <c r="C291" s="94"/>
      <c r="D291" s="169" t="s">
        <v>138</v>
      </c>
      <c r="E291" s="170"/>
      <c r="F291" s="95"/>
      <c r="G291" s="96"/>
      <c r="H291" s="169" t="s">
        <v>231</v>
      </c>
      <c r="I291" s="171"/>
      <c r="J291" s="171"/>
      <c r="K291" s="171"/>
      <c r="L291" s="171"/>
      <c r="M291" s="171"/>
      <c r="N291" s="171"/>
      <c r="O291" s="172"/>
      <c r="P291" s="83"/>
      <c r="Q291" s="56"/>
    </row>
    <row r="292" spans="2:17" ht="15">
      <c r="B292" s="83"/>
      <c r="C292" s="104"/>
      <c r="D292" s="169" t="s">
        <v>139</v>
      </c>
      <c r="E292" s="170"/>
      <c r="F292" s="95"/>
      <c r="G292" s="105"/>
      <c r="H292" s="169" t="s">
        <v>239</v>
      </c>
      <c r="I292" s="171"/>
      <c r="J292" s="171"/>
      <c r="K292" s="171"/>
      <c r="L292" s="171"/>
      <c r="M292" s="171"/>
      <c r="N292" s="171"/>
      <c r="O292" s="172"/>
      <c r="P292" s="83"/>
      <c r="Q292" s="56"/>
    </row>
    <row r="293" spans="2:17" ht="15.75">
      <c r="B293" s="78"/>
      <c r="C293" s="80"/>
      <c r="D293" s="80"/>
      <c r="E293" s="80"/>
      <c r="F293" s="80"/>
      <c r="G293" s="89" t="s">
        <v>83</v>
      </c>
      <c r="H293" s="106"/>
      <c r="I293" s="106"/>
      <c r="J293" s="106"/>
      <c r="K293" s="80"/>
      <c r="L293" s="80"/>
      <c r="M293" s="80"/>
      <c r="N293" s="107"/>
      <c r="O293" s="57"/>
      <c r="P293" s="90"/>
      <c r="Q293" s="56"/>
    </row>
    <row r="294" spans="2:17" ht="15">
      <c r="B294" s="78"/>
      <c r="C294" s="79" t="s">
        <v>84</v>
      </c>
      <c r="D294" s="80"/>
      <c r="E294" s="80"/>
      <c r="F294" s="80"/>
      <c r="G294" s="108" t="s">
        <v>85</v>
      </c>
      <c r="H294" s="108" t="s">
        <v>86</v>
      </c>
      <c r="I294" s="108" t="s">
        <v>87</v>
      </c>
      <c r="J294" s="108" t="s">
        <v>88</v>
      </c>
      <c r="K294" s="108" t="s">
        <v>89</v>
      </c>
      <c r="L294" s="109" t="s">
        <v>90</v>
      </c>
      <c r="M294" s="110"/>
      <c r="N294" s="111" t="s">
        <v>69</v>
      </c>
      <c r="O294" s="112" t="s">
        <v>70</v>
      </c>
      <c r="P294" s="83"/>
      <c r="Q294" s="56"/>
    </row>
    <row r="295" spans="2:17" ht="15">
      <c r="B295" s="83"/>
      <c r="C295" s="113" t="s">
        <v>91</v>
      </c>
      <c r="D295" s="114" t="str">
        <f>IF(D288&gt;"",D288&amp;" - "&amp;H288,"")</f>
        <v>Carina Englund - Saga Remunen</v>
      </c>
      <c r="E295" s="114"/>
      <c r="F295" s="115"/>
      <c r="G295" s="116">
        <v>4</v>
      </c>
      <c r="H295" s="116">
        <v>4</v>
      </c>
      <c r="I295" s="116">
        <v>4</v>
      </c>
      <c r="J295" s="117"/>
      <c r="K295" s="116"/>
      <c r="L295" s="118">
        <f>IF(ISBLANK(G295),"",COUNTIF(G295:K295,"&gt;=0"))</f>
        <v>3</v>
      </c>
      <c r="M295" s="119">
        <f>IF(ISBLANK(G295),"",(IF(LEFT(G295,1)="-",1,0)+IF(LEFT(H295,1)="-",1,0)+IF(LEFT(I295,1)="-",1,0)+IF(LEFT(J295,1)="-",1,0)+IF(LEFT(K295,1)="-",1,0)))</f>
        <v>0</v>
      </c>
      <c r="N295" s="120">
        <f aca="true" t="shared" si="9" ref="N295:O299">IF(L295=3,1,"")</f>
        <v>1</v>
      </c>
      <c r="O295" s="121">
        <f t="shared" si="9"/>
      </c>
      <c r="P295" s="83"/>
      <c r="Q295" s="56"/>
    </row>
    <row r="296" spans="2:17" ht="15">
      <c r="B296" s="83"/>
      <c r="C296" s="113" t="s">
        <v>92</v>
      </c>
      <c r="D296" s="114" t="str">
        <f>IF(D289&gt;"",D289&amp;" - "&amp;H289,"")</f>
        <v>Sofie Eriksson - Erika Käppi</v>
      </c>
      <c r="E296" s="122"/>
      <c r="F296" s="115"/>
      <c r="G296" s="123">
        <v>9</v>
      </c>
      <c r="H296" s="116">
        <v>2</v>
      </c>
      <c r="I296" s="116">
        <v>2</v>
      </c>
      <c r="J296" s="116"/>
      <c r="K296" s="116"/>
      <c r="L296" s="118">
        <f>IF(ISBLANK(G296),"",COUNTIF(G296:K296,"&gt;=0"))</f>
        <v>3</v>
      </c>
      <c r="M296" s="119">
        <f>IF(ISBLANK(G296),"",(IF(LEFT(G296,1)="-",1,0)+IF(LEFT(H296,1)="-",1,0)+IF(LEFT(I296,1)="-",1,0)+IF(LEFT(J296,1)="-",1,0)+IF(LEFT(K296,1)="-",1,0)))</f>
        <v>0</v>
      </c>
      <c r="N296" s="120">
        <f t="shared" si="9"/>
        <v>1</v>
      </c>
      <c r="O296" s="121">
        <f t="shared" si="9"/>
      </c>
      <c r="P296" s="83"/>
      <c r="Q296" s="56"/>
    </row>
    <row r="297" spans="2:17" ht="15">
      <c r="B297" s="83"/>
      <c r="C297" s="124" t="s">
        <v>71</v>
      </c>
      <c r="D297" s="125" t="str">
        <f>IF(D291&gt;"",D291&amp;" / "&amp;D292,"")</f>
        <v>Carina Englund / Sofie Eriksson</v>
      </c>
      <c r="E297" s="126" t="str">
        <f>IF(H291&gt;"",H291&amp;" / "&amp;H292,"")</f>
        <v>Saga Remunen / Erika Käppi</v>
      </c>
      <c r="F297" s="127"/>
      <c r="G297" s="128">
        <v>2</v>
      </c>
      <c r="H297" s="129">
        <v>5</v>
      </c>
      <c r="I297" s="130">
        <v>5</v>
      </c>
      <c r="J297" s="130"/>
      <c r="K297" s="130"/>
      <c r="L297" s="118">
        <f>IF(ISBLANK(G297),"",COUNTIF(G297:K297,"&gt;=0"))</f>
        <v>3</v>
      </c>
      <c r="M297" s="119">
        <f>IF(ISBLANK(G297),"",(IF(LEFT(G297,1)="-",1,0)+IF(LEFT(H297,1)="-",1,0)+IF(LEFT(I297,1)="-",1,0)+IF(LEFT(J297,1)="-",1,0)+IF(LEFT(K297,1)="-",1,0)))</f>
        <v>0</v>
      </c>
      <c r="N297" s="120">
        <f t="shared" si="9"/>
        <v>1</v>
      </c>
      <c r="O297" s="121">
        <f t="shared" si="9"/>
      </c>
      <c r="P297" s="83"/>
      <c r="Q297" s="56"/>
    </row>
    <row r="298" spans="2:17" ht="15">
      <c r="B298" s="83"/>
      <c r="C298" s="113" t="s">
        <v>93</v>
      </c>
      <c r="D298" s="114" t="str">
        <f>IF(+D288&gt;"",D288&amp;" - "&amp;H289,"")</f>
        <v>Carina Englund - Erika Käppi</v>
      </c>
      <c r="E298" s="122"/>
      <c r="F298" s="115"/>
      <c r="G298" s="131"/>
      <c r="H298" s="117"/>
      <c r="I298" s="116"/>
      <c r="J298" s="116"/>
      <c r="K298" s="117"/>
      <c r="L298" s="118">
        <f>IF(ISBLANK(G298),"",COUNTIF(G298:K298,"&gt;=0"))</f>
      </c>
      <c r="M298" s="119">
        <f>IF(ISBLANK(G298),"",(IF(LEFT(G298,1)="-",1,0)+IF(LEFT(H298,1)="-",1,0)+IF(LEFT(I298,1)="-",1,0)+IF(LEFT(J298,1)="-",1,0)+IF(LEFT(K298,1)="-",1,0)))</f>
      </c>
      <c r="N298" s="120">
        <f t="shared" si="9"/>
      </c>
      <c r="O298" s="121">
        <f t="shared" si="9"/>
      </c>
      <c r="P298" s="83"/>
      <c r="Q298" s="56"/>
    </row>
    <row r="299" spans="2:17" ht="15.75" thickBot="1">
      <c r="B299" s="83"/>
      <c r="C299" s="113" t="s">
        <v>94</v>
      </c>
      <c r="D299" s="114" t="str">
        <f>IF(+D289&gt;"",D289&amp;" - "&amp;H288,"")</f>
        <v>Sofie Eriksson - Saga Remunen</v>
      </c>
      <c r="E299" s="122"/>
      <c r="F299" s="115"/>
      <c r="G299" s="117"/>
      <c r="H299" s="116"/>
      <c r="I299" s="117"/>
      <c r="J299" s="116"/>
      <c r="K299" s="116"/>
      <c r="L299" s="118">
        <f>IF(ISBLANK(G299),"",COUNTIF(G299:K299,"&gt;=0"))</f>
      </c>
      <c r="M299" s="132">
        <f>IF(ISBLANK(G299),"",(IF(LEFT(G299,1)="-",1,0)+IF(LEFT(H299,1)="-",1,0)+IF(LEFT(I299,1)="-",1,0)+IF(LEFT(J299,1)="-",1,0)+IF(LEFT(K299,1)="-",1,0)))</f>
      </c>
      <c r="N299" s="120">
        <f t="shared" si="9"/>
      </c>
      <c r="O299" s="121">
        <f t="shared" si="9"/>
      </c>
      <c r="P299" s="83"/>
      <c r="Q299" s="56"/>
    </row>
    <row r="300" spans="2:17" ht="16.5" thickBot="1">
      <c r="B300" s="78"/>
      <c r="C300" s="80"/>
      <c r="D300" s="80"/>
      <c r="E300" s="80"/>
      <c r="F300" s="80"/>
      <c r="G300" s="80"/>
      <c r="H300" s="80"/>
      <c r="I300" s="80"/>
      <c r="J300" s="133" t="s">
        <v>95</v>
      </c>
      <c r="K300" s="134"/>
      <c r="L300" s="135">
        <f>IF(ISBLANK(E295),"",SUM(L295:L299))</f>
      </c>
      <c r="M300" s="136">
        <f>IF(ISBLANK(F295),"",SUM(M295:M299))</f>
      </c>
      <c r="N300" s="137">
        <f>IF(ISBLANK(G295),"",SUM(N295:N299))</f>
        <v>3</v>
      </c>
      <c r="O300" s="138">
        <f>IF(ISBLANK(G295),"",SUM(O295:O299))</f>
        <v>0</v>
      </c>
      <c r="P300" s="83"/>
      <c r="Q300" s="56"/>
    </row>
    <row r="301" spans="2:17" ht="15">
      <c r="B301" s="78"/>
      <c r="C301" s="139" t="s">
        <v>96</v>
      </c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90"/>
      <c r="Q301" s="56"/>
    </row>
    <row r="302" spans="2:17" ht="15">
      <c r="B302" s="78"/>
      <c r="C302" s="140" t="s">
        <v>72</v>
      </c>
      <c r="D302" s="140"/>
      <c r="E302" s="140" t="s">
        <v>73</v>
      </c>
      <c r="F302" s="141"/>
      <c r="G302" s="140"/>
      <c r="H302" s="140" t="s">
        <v>41</v>
      </c>
      <c r="I302" s="141"/>
      <c r="J302" s="140"/>
      <c r="K302" s="142" t="s">
        <v>97</v>
      </c>
      <c r="L302" s="57"/>
      <c r="M302" s="80"/>
      <c r="N302" s="80"/>
      <c r="O302" s="80"/>
      <c r="P302" s="90"/>
      <c r="Q302" s="56"/>
    </row>
    <row r="303" spans="2:17" ht="16.5" thickBot="1">
      <c r="B303" s="78"/>
      <c r="C303" s="80"/>
      <c r="D303" s="80"/>
      <c r="E303" s="80"/>
      <c r="F303" s="80"/>
      <c r="G303" s="80"/>
      <c r="H303" s="80"/>
      <c r="I303" s="80"/>
      <c r="J303" s="80"/>
      <c r="K303" s="162" t="str">
        <f>IF(N300=3,D287,IF(O300=3,H287,""))</f>
        <v>ParPi</v>
      </c>
      <c r="L303" s="163"/>
      <c r="M303" s="163"/>
      <c r="N303" s="163"/>
      <c r="O303" s="164"/>
      <c r="P303" s="83"/>
      <c r="Q303" s="56"/>
    </row>
    <row r="304" spans="2:17" ht="18">
      <c r="B304" s="143"/>
      <c r="C304" s="144"/>
      <c r="D304" s="144"/>
      <c r="E304" s="144"/>
      <c r="F304" s="144"/>
      <c r="G304" s="144"/>
      <c r="H304" s="144"/>
      <c r="I304" s="144"/>
      <c r="J304" s="144"/>
      <c r="K304" s="145"/>
      <c r="L304" s="145"/>
      <c r="M304" s="145"/>
      <c r="N304" s="145"/>
      <c r="O304" s="145"/>
      <c r="P304" s="146"/>
      <c r="Q304" s="56"/>
    </row>
    <row r="305" spans="3:17" ht="15">
      <c r="C305" s="147" t="s">
        <v>98</v>
      </c>
      <c r="Q305" s="56"/>
    </row>
    <row r="306" ht="15">
      <c r="Q306" s="56"/>
    </row>
    <row r="307" ht="15">
      <c r="Q307" s="56"/>
    </row>
    <row r="308" ht="15">
      <c r="Q308" s="56"/>
    </row>
    <row r="309" ht="15">
      <c r="Q309" s="56"/>
    </row>
    <row r="310" ht="15">
      <c r="Q310" s="56"/>
    </row>
    <row r="311" spans="2:17" ht="15.75">
      <c r="B311" s="73"/>
      <c r="C311" s="74"/>
      <c r="D311" s="75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7"/>
      <c r="Q311" s="56"/>
    </row>
    <row r="312" spans="2:17" ht="15.75">
      <c r="B312" s="78"/>
      <c r="C312" s="57"/>
      <c r="D312" s="79" t="s">
        <v>75</v>
      </c>
      <c r="E312" s="80"/>
      <c r="F312" s="80"/>
      <c r="G312" s="57"/>
      <c r="H312" s="81" t="s">
        <v>61</v>
      </c>
      <c r="I312" s="82"/>
      <c r="J312" s="173" t="s">
        <v>241</v>
      </c>
      <c r="K312" s="174"/>
      <c r="L312" s="174"/>
      <c r="M312" s="174"/>
      <c r="N312" s="174"/>
      <c r="O312" s="175"/>
      <c r="P312" s="83"/>
      <c r="Q312" s="56"/>
    </row>
    <row r="313" spans="2:17" ht="20.25">
      <c r="B313" s="78"/>
      <c r="C313" s="84"/>
      <c r="D313" s="85" t="s">
        <v>76</v>
      </c>
      <c r="E313" s="80"/>
      <c r="F313" s="80"/>
      <c r="G313" s="57"/>
      <c r="H313" s="81" t="s">
        <v>62</v>
      </c>
      <c r="I313" s="82"/>
      <c r="J313" s="173"/>
      <c r="K313" s="174"/>
      <c r="L313" s="174"/>
      <c r="M313" s="174"/>
      <c r="N313" s="174"/>
      <c r="O313" s="175"/>
      <c r="P313" s="83"/>
      <c r="Q313" s="56"/>
    </row>
    <row r="314" spans="2:17" ht="15">
      <c r="B314" s="78"/>
      <c r="C314" s="80"/>
      <c r="D314" s="86" t="s">
        <v>77</v>
      </c>
      <c r="E314" s="80"/>
      <c r="F314" s="80"/>
      <c r="G314" s="80"/>
      <c r="H314" s="81" t="s">
        <v>63</v>
      </c>
      <c r="I314" s="87"/>
      <c r="J314" s="173" t="s">
        <v>243</v>
      </c>
      <c r="K314" s="173"/>
      <c r="L314" s="173"/>
      <c r="M314" s="173"/>
      <c r="N314" s="173"/>
      <c r="O314" s="176"/>
      <c r="P314" s="83"/>
      <c r="Q314" s="56"/>
    </row>
    <row r="315" spans="2:17" ht="15.75">
      <c r="B315" s="78"/>
      <c r="C315" s="80"/>
      <c r="D315" s="80"/>
      <c r="E315" s="80"/>
      <c r="F315" s="80"/>
      <c r="G315" s="80"/>
      <c r="H315" s="81" t="s">
        <v>78</v>
      </c>
      <c r="I315" s="82"/>
      <c r="J315" s="177"/>
      <c r="K315" s="178"/>
      <c r="L315" s="178"/>
      <c r="M315" s="88" t="s">
        <v>64</v>
      </c>
      <c r="N315" s="179"/>
      <c r="O315" s="176"/>
      <c r="P315" s="83"/>
      <c r="Q315" s="56"/>
    </row>
    <row r="316" spans="2:17" ht="15">
      <c r="B316" s="78"/>
      <c r="C316" s="57"/>
      <c r="D316" s="89" t="s">
        <v>79</v>
      </c>
      <c r="E316" s="80"/>
      <c r="F316" s="80"/>
      <c r="G316" s="80"/>
      <c r="H316" s="89" t="s">
        <v>79</v>
      </c>
      <c r="I316" s="80"/>
      <c r="J316" s="80"/>
      <c r="K316" s="80"/>
      <c r="L316" s="80"/>
      <c r="M316" s="80"/>
      <c r="N316" s="80"/>
      <c r="O316" s="80"/>
      <c r="P316" s="90"/>
      <c r="Q316" s="56"/>
    </row>
    <row r="317" spans="2:17" ht="15.75">
      <c r="B317" s="83"/>
      <c r="C317" s="91" t="s">
        <v>80</v>
      </c>
      <c r="D317" s="165" t="s">
        <v>5</v>
      </c>
      <c r="E317" s="166"/>
      <c r="F317" s="92"/>
      <c r="G317" s="93" t="s">
        <v>81</v>
      </c>
      <c r="H317" s="165" t="s">
        <v>242</v>
      </c>
      <c r="I317" s="167"/>
      <c r="J317" s="167"/>
      <c r="K317" s="167"/>
      <c r="L317" s="167"/>
      <c r="M317" s="167"/>
      <c r="N317" s="167"/>
      <c r="O317" s="168"/>
      <c r="P317" s="83"/>
      <c r="Q317" s="56"/>
    </row>
    <row r="318" spans="2:17" ht="15">
      <c r="B318" s="83"/>
      <c r="C318" s="94" t="s">
        <v>65</v>
      </c>
      <c r="D318" s="169" t="s">
        <v>105</v>
      </c>
      <c r="E318" s="170"/>
      <c r="F318" s="95"/>
      <c r="G318" s="96" t="s">
        <v>66</v>
      </c>
      <c r="H318" s="169" t="s">
        <v>112</v>
      </c>
      <c r="I318" s="171"/>
      <c r="J318" s="171"/>
      <c r="K318" s="171"/>
      <c r="L318" s="171"/>
      <c r="M318" s="171"/>
      <c r="N318" s="171"/>
      <c r="O318" s="172"/>
      <c r="P318" s="83"/>
      <c r="Q318" s="56"/>
    </row>
    <row r="319" spans="2:17" ht="15">
      <c r="B319" s="83"/>
      <c r="C319" s="97" t="s">
        <v>67</v>
      </c>
      <c r="D319" s="169" t="s">
        <v>100</v>
      </c>
      <c r="E319" s="170"/>
      <c r="F319" s="95"/>
      <c r="G319" s="98" t="s">
        <v>68</v>
      </c>
      <c r="H319" s="169" t="s">
        <v>119</v>
      </c>
      <c r="I319" s="171"/>
      <c r="J319" s="171"/>
      <c r="K319" s="171"/>
      <c r="L319" s="171"/>
      <c r="M319" s="171"/>
      <c r="N319" s="171"/>
      <c r="O319" s="172"/>
      <c r="P319" s="83"/>
      <c r="Q319" s="56"/>
    </row>
    <row r="320" spans="2:17" ht="15">
      <c r="B320" s="78"/>
      <c r="C320" s="99" t="s">
        <v>82</v>
      </c>
      <c r="D320" s="100"/>
      <c r="E320" s="101"/>
      <c r="F320" s="102"/>
      <c r="G320" s="99" t="s">
        <v>82</v>
      </c>
      <c r="H320" s="103"/>
      <c r="I320" s="103"/>
      <c r="J320" s="103"/>
      <c r="K320" s="103"/>
      <c r="L320" s="103"/>
      <c r="M320" s="103"/>
      <c r="N320" s="103"/>
      <c r="O320" s="103"/>
      <c r="P320" s="90"/>
      <c r="Q320" s="56"/>
    </row>
    <row r="321" spans="2:17" ht="15">
      <c r="B321" s="83"/>
      <c r="C321" s="94"/>
      <c r="D321" s="169" t="s">
        <v>105</v>
      </c>
      <c r="E321" s="170"/>
      <c r="F321" s="95"/>
      <c r="G321" s="96"/>
      <c r="H321" s="169" t="s">
        <v>112</v>
      </c>
      <c r="I321" s="171"/>
      <c r="J321" s="171"/>
      <c r="K321" s="171"/>
      <c r="L321" s="171"/>
      <c r="M321" s="171"/>
      <c r="N321" s="171"/>
      <c r="O321" s="172"/>
      <c r="P321" s="83"/>
      <c r="Q321" s="56"/>
    </row>
    <row r="322" spans="2:17" ht="15">
      <c r="B322" s="83"/>
      <c r="C322" s="104"/>
      <c r="D322" s="169" t="s">
        <v>100</v>
      </c>
      <c r="E322" s="170"/>
      <c r="F322" s="95"/>
      <c r="G322" s="105"/>
      <c r="H322" s="169" t="s">
        <v>119</v>
      </c>
      <c r="I322" s="171"/>
      <c r="J322" s="171"/>
      <c r="K322" s="171"/>
      <c r="L322" s="171"/>
      <c r="M322" s="171"/>
      <c r="N322" s="171"/>
      <c r="O322" s="172"/>
      <c r="P322" s="83"/>
      <c r="Q322" s="56"/>
    </row>
    <row r="323" spans="2:17" ht="15.75">
      <c r="B323" s="78"/>
      <c r="C323" s="80"/>
      <c r="D323" s="80"/>
      <c r="E323" s="80"/>
      <c r="F323" s="80"/>
      <c r="G323" s="89" t="s">
        <v>83</v>
      </c>
      <c r="H323" s="106"/>
      <c r="I323" s="106"/>
      <c r="J323" s="106"/>
      <c r="K323" s="80"/>
      <c r="L323" s="80"/>
      <c r="M323" s="80"/>
      <c r="N323" s="107"/>
      <c r="O323" s="57"/>
      <c r="P323" s="90"/>
      <c r="Q323" s="56"/>
    </row>
    <row r="324" spans="2:17" ht="15">
      <c r="B324" s="78"/>
      <c r="C324" s="79" t="s">
        <v>84</v>
      </c>
      <c r="D324" s="80"/>
      <c r="E324" s="80"/>
      <c r="F324" s="80"/>
      <c r="G324" s="108" t="s">
        <v>85</v>
      </c>
      <c r="H324" s="108" t="s">
        <v>86</v>
      </c>
      <c r="I324" s="108" t="s">
        <v>87</v>
      </c>
      <c r="J324" s="108" t="s">
        <v>88</v>
      </c>
      <c r="K324" s="108" t="s">
        <v>89</v>
      </c>
      <c r="L324" s="109" t="s">
        <v>90</v>
      </c>
      <c r="M324" s="110"/>
      <c r="N324" s="111" t="s">
        <v>69</v>
      </c>
      <c r="O324" s="112" t="s">
        <v>70</v>
      </c>
      <c r="P324" s="83"/>
      <c r="Q324" s="56"/>
    </row>
    <row r="325" spans="2:17" ht="15">
      <c r="B325" s="83"/>
      <c r="C325" s="113" t="s">
        <v>91</v>
      </c>
      <c r="D325" s="114" t="str">
        <f>IF(D318&gt;"",D318&amp;" - "&amp;H318,"")</f>
        <v>Mikhail Kantonistov - Asko Keinonen</v>
      </c>
      <c r="E325" s="114"/>
      <c r="F325" s="115"/>
      <c r="G325" s="116">
        <v>5</v>
      </c>
      <c r="H325" s="116">
        <v>7</v>
      </c>
      <c r="I325" s="116">
        <v>2</v>
      </c>
      <c r="J325" s="117"/>
      <c r="K325" s="116"/>
      <c r="L325" s="118">
        <f>IF(ISBLANK(G325),"",COUNTIF(G325:K325,"&gt;=0"))</f>
        <v>3</v>
      </c>
      <c r="M325" s="119">
        <f>IF(ISBLANK(G325),"",(IF(LEFT(G325,1)="-",1,0)+IF(LEFT(H325,1)="-",1,0)+IF(LEFT(I325,1)="-",1,0)+IF(LEFT(J325,1)="-",1,0)+IF(LEFT(K325,1)="-",1,0)))</f>
        <v>0</v>
      </c>
      <c r="N325" s="120">
        <f aca="true" t="shared" si="10" ref="N325:O329">IF(L325=3,1,"")</f>
        <v>1</v>
      </c>
      <c r="O325" s="121">
        <f t="shared" si="10"/>
      </c>
      <c r="P325" s="83"/>
      <c r="Q325" s="56"/>
    </row>
    <row r="326" spans="2:17" ht="15">
      <c r="B326" s="83"/>
      <c r="C326" s="113" t="s">
        <v>92</v>
      </c>
      <c r="D326" s="114" t="str">
        <f>IF(D319&gt;"",D319&amp;" - "&amp;H319,"")</f>
        <v>Jan Nyberg - Toni Pitkänen</v>
      </c>
      <c r="E326" s="122"/>
      <c r="F326" s="115"/>
      <c r="G326" s="123">
        <v>10</v>
      </c>
      <c r="H326" s="116">
        <v>6</v>
      </c>
      <c r="I326" s="116">
        <v>8</v>
      </c>
      <c r="J326" s="116"/>
      <c r="K326" s="116"/>
      <c r="L326" s="118">
        <f>IF(ISBLANK(G326),"",COUNTIF(G326:K326,"&gt;=0"))</f>
        <v>3</v>
      </c>
      <c r="M326" s="119">
        <f>IF(ISBLANK(G326),"",(IF(LEFT(G326,1)="-",1,0)+IF(LEFT(H326,1)="-",1,0)+IF(LEFT(I326,1)="-",1,0)+IF(LEFT(J326,1)="-",1,0)+IF(LEFT(K326,1)="-",1,0)))</f>
        <v>0</v>
      </c>
      <c r="N326" s="120">
        <f t="shared" si="10"/>
        <v>1</v>
      </c>
      <c r="O326" s="121">
        <f t="shared" si="10"/>
      </c>
      <c r="P326" s="83"/>
      <c r="Q326" s="56"/>
    </row>
    <row r="327" spans="2:17" ht="15">
      <c r="B327" s="83"/>
      <c r="C327" s="124" t="s">
        <v>71</v>
      </c>
      <c r="D327" s="125" t="str">
        <f>IF(D321&gt;"",D321&amp;" / "&amp;D322,"")</f>
        <v>Mikhail Kantonistov / Jan Nyberg</v>
      </c>
      <c r="E327" s="126" t="str">
        <f>IF(H321&gt;"",H321&amp;" / "&amp;H322,"")</f>
        <v>Asko Keinonen / Toni Pitkänen</v>
      </c>
      <c r="F327" s="127"/>
      <c r="G327" s="128">
        <v>-8</v>
      </c>
      <c r="H327" s="129">
        <v>6</v>
      </c>
      <c r="I327" s="130">
        <v>3</v>
      </c>
      <c r="J327" s="130">
        <v>-6</v>
      </c>
      <c r="K327" s="130">
        <v>-4</v>
      </c>
      <c r="L327" s="118">
        <f>IF(ISBLANK(G327),"",COUNTIF(G327:K327,"&gt;=0"))</f>
        <v>2</v>
      </c>
      <c r="M327" s="119">
        <f>IF(ISBLANK(G327),"",(IF(LEFT(G327,1)="-",1,0)+IF(LEFT(H327,1)="-",1,0)+IF(LEFT(I327,1)="-",1,0)+IF(LEFT(J327,1)="-",1,0)+IF(LEFT(K327,1)="-",1,0)))</f>
        <v>3</v>
      </c>
      <c r="N327" s="120">
        <f t="shared" si="10"/>
      </c>
      <c r="O327" s="121">
        <f t="shared" si="10"/>
        <v>1</v>
      </c>
      <c r="P327" s="83"/>
      <c r="Q327" s="56"/>
    </row>
    <row r="328" spans="2:17" ht="15">
      <c r="B328" s="83"/>
      <c r="C328" s="113" t="s">
        <v>93</v>
      </c>
      <c r="D328" s="114" t="str">
        <f>IF(+D318&gt;"",D318&amp;" - "&amp;H319,"")</f>
        <v>Mikhail Kantonistov - Toni Pitkänen</v>
      </c>
      <c r="E328" s="122"/>
      <c r="F328" s="115"/>
      <c r="G328" s="131">
        <v>11</v>
      </c>
      <c r="H328" s="117">
        <v>-4</v>
      </c>
      <c r="I328" s="116">
        <v>6</v>
      </c>
      <c r="J328" s="116">
        <v>9</v>
      </c>
      <c r="K328" s="117"/>
      <c r="L328" s="118">
        <f>IF(ISBLANK(G328),"",COUNTIF(G328:K328,"&gt;=0"))</f>
        <v>3</v>
      </c>
      <c r="M328" s="119">
        <f>IF(ISBLANK(G328),"",(IF(LEFT(G328,1)="-",1,0)+IF(LEFT(H328,1)="-",1,0)+IF(LEFT(I328,1)="-",1,0)+IF(LEFT(J328,1)="-",1,0)+IF(LEFT(K328,1)="-",1,0)))</f>
        <v>1</v>
      </c>
      <c r="N328" s="120">
        <f t="shared" si="10"/>
        <v>1</v>
      </c>
      <c r="O328" s="121">
        <f t="shared" si="10"/>
      </c>
      <c r="P328" s="83"/>
      <c r="Q328" s="56"/>
    </row>
    <row r="329" spans="2:17" ht="15.75" thickBot="1">
      <c r="B329" s="83"/>
      <c r="C329" s="113" t="s">
        <v>94</v>
      </c>
      <c r="D329" s="114" t="str">
        <f>IF(+D319&gt;"",D319&amp;" - "&amp;H318,"")</f>
        <v>Jan Nyberg - Asko Keinonen</v>
      </c>
      <c r="E329" s="122"/>
      <c r="F329" s="115"/>
      <c r="G329" s="117"/>
      <c r="H329" s="116"/>
      <c r="I329" s="117"/>
      <c r="J329" s="116"/>
      <c r="K329" s="116"/>
      <c r="L329" s="118">
        <f>IF(ISBLANK(G329),"",COUNTIF(G329:K329,"&gt;=0"))</f>
      </c>
      <c r="M329" s="132">
        <f>IF(ISBLANK(G329),"",(IF(LEFT(G329,1)="-",1,0)+IF(LEFT(H329,1)="-",1,0)+IF(LEFT(I329,1)="-",1,0)+IF(LEFT(J329,1)="-",1,0)+IF(LEFT(K329,1)="-",1,0)))</f>
      </c>
      <c r="N329" s="120">
        <f t="shared" si="10"/>
      </c>
      <c r="O329" s="121">
        <f t="shared" si="10"/>
      </c>
      <c r="P329" s="83"/>
      <c r="Q329" s="56"/>
    </row>
    <row r="330" spans="2:17" ht="16.5" thickBot="1">
      <c r="B330" s="78"/>
      <c r="C330" s="80"/>
      <c r="D330" s="80"/>
      <c r="E330" s="80"/>
      <c r="F330" s="80"/>
      <c r="G330" s="80"/>
      <c r="H330" s="80"/>
      <c r="I330" s="80"/>
      <c r="J330" s="133" t="s">
        <v>95</v>
      </c>
      <c r="K330" s="134"/>
      <c r="L330" s="135">
        <f>IF(ISBLANK(E325),"",SUM(L325:L329))</f>
      </c>
      <c r="M330" s="136">
        <f>IF(ISBLANK(F325),"",SUM(M325:M329))</f>
      </c>
      <c r="N330" s="137">
        <f>IF(ISBLANK(G325),"",SUM(N325:N329))</f>
        <v>3</v>
      </c>
      <c r="O330" s="138">
        <f>IF(ISBLANK(G325),"",SUM(O325:O329))</f>
        <v>1</v>
      </c>
      <c r="P330" s="83"/>
      <c r="Q330" s="56"/>
    </row>
    <row r="331" spans="2:17" ht="15">
      <c r="B331" s="78"/>
      <c r="C331" s="139" t="s">
        <v>96</v>
      </c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90"/>
      <c r="Q331" s="56"/>
    </row>
    <row r="332" spans="2:17" ht="15">
      <c r="B332" s="78"/>
      <c r="C332" s="140" t="s">
        <v>72</v>
      </c>
      <c r="D332" s="140"/>
      <c r="E332" s="140" t="s">
        <v>73</v>
      </c>
      <c r="F332" s="141"/>
      <c r="G332" s="140"/>
      <c r="H332" s="140" t="s">
        <v>41</v>
      </c>
      <c r="I332" s="141"/>
      <c r="J332" s="140"/>
      <c r="K332" s="142" t="s">
        <v>97</v>
      </c>
      <c r="L332" s="57"/>
      <c r="M332" s="80"/>
      <c r="N332" s="80"/>
      <c r="O332" s="80"/>
      <c r="P332" s="90"/>
      <c r="Q332" s="56"/>
    </row>
    <row r="333" spans="2:17" ht="16.5" thickBot="1">
      <c r="B333" s="78"/>
      <c r="C333" s="80"/>
      <c r="D333" s="80"/>
      <c r="E333" s="80"/>
      <c r="F333" s="80"/>
      <c r="G333" s="80"/>
      <c r="H333" s="80"/>
      <c r="I333" s="80"/>
      <c r="J333" s="80"/>
      <c r="K333" s="162" t="str">
        <f>IF(N330=3,D317,IF(O330=3,H317,""))</f>
        <v>PT Espoo 1</v>
      </c>
      <c r="L333" s="163"/>
      <c r="M333" s="163"/>
      <c r="N333" s="163"/>
      <c r="O333" s="164"/>
      <c r="P333" s="83"/>
      <c r="Q333" s="56"/>
    </row>
    <row r="334" spans="2:17" ht="18">
      <c r="B334" s="143"/>
      <c r="C334" s="144"/>
      <c r="D334" s="144"/>
      <c r="E334" s="144"/>
      <c r="F334" s="144"/>
      <c r="G334" s="144"/>
      <c r="H334" s="144"/>
      <c r="I334" s="144"/>
      <c r="J334" s="144"/>
      <c r="K334" s="145"/>
      <c r="L334" s="145"/>
      <c r="M334" s="145"/>
      <c r="N334" s="145"/>
      <c r="O334" s="145"/>
      <c r="P334" s="146"/>
      <c r="Q334" s="56"/>
    </row>
    <row r="335" spans="3:17" ht="15">
      <c r="C335" s="147" t="s">
        <v>98</v>
      </c>
      <c r="Q335" s="56"/>
    </row>
    <row r="336" ht="15">
      <c r="Q336" s="56"/>
    </row>
    <row r="337" ht="15">
      <c r="Q337" s="56"/>
    </row>
    <row r="338" ht="15">
      <c r="Q338" s="56"/>
    </row>
    <row r="339" ht="15">
      <c r="Q339" s="56"/>
    </row>
    <row r="340" ht="15">
      <c r="Q340" s="56"/>
    </row>
    <row r="341" spans="2:17" ht="15.75">
      <c r="B341" s="73"/>
      <c r="C341" s="74"/>
      <c r="D341" s="75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7"/>
      <c r="Q341" s="56"/>
    </row>
    <row r="342" spans="2:17" ht="15.75">
      <c r="B342" s="78"/>
      <c r="C342" s="57"/>
      <c r="D342" s="79" t="s">
        <v>75</v>
      </c>
      <c r="E342" s="80"/>
      <c r="F342" s="80"/>
      <c r="G342" s="57"/>
      <c r="H342" s="81" t="s">
        <v>61</v>
      </c>
      <c r="I342" s="82"/>
      <c r="J342" s="173" t="s">
        <v>244</v>
      </c>
      <c r="K342" s="174"/>
      <c r="L342" s="174"/>
      <c r="M342" s="174"/>
      <c r="N342" s="174"/>
      <c r="O342" s="175"/>
      <c r="P342" s="83"/>
      <c r="Q342" s="56"/>
    </row>
    <row r="343" spans="2:17" ht="20.25">
      <c r="B343" s="78"/>
      <c r="C343" s="84"/>
      <c r="D343" s="85" t="s">
        <v>76</v>
      </c>
      <c r="E343" s="80"/>
      <c r="F343" s="80"/>
      <c r="G343" s="57"/>
      <c r="H343" s="81" t="s">
        <v>62</v>
      </c>
      <c r="I343" s="82"/>
      <c r="J343" s="173"/>
      <c r="K343" s="174"/>
      <c r="L343" s="174"/>
      <c r="M343" s="174"/>
      <c r="N343" s="174"/>
      <c r="O343" s="175"/>
      <c r="P343" s="83"/>
      <c r="Q343" s="56"/>
    </row>
    <row r="344" spans="2:17" ht="15">
      <c r="B344" s="78"/>
      <c r="C344" s="80"/>
      <c r="D344" s="86" t="s">
        <v>77</v>
      </c>
      <c r="E344" s="80"/>
      <c r="F344" s="80"/>
      <c r="G344" s="80"/>
      <c r="H344" s="81" t="s">
        <v>63</v>
      </c>
      <c r="I344" s="87"/>
      <c r="J344" s="173" t="s">
        <v>245</v>
      </c>
      <c r="K344" s="173"/>
      <c r="L344" s="173"/>
      <c r="M344" s="173"/>
      <c r="N344" s="173"/>
      <c r="O344" s="176"/>
      <c r="P344" s="83"/>
      <c r="Q344" s="56"/>
    </row>
    <row r="345" spans="2:17" ht="15.75">
      <c r="B345" s="78"/>
      <c r="C345" s="80"/>
      <c r="D345" s="80"/>
      <c r="E345" s="80"/>
      <c r="F345" s="80"/>
      <c r="G345" s="80"/>
      <c r="H345" s="81" t="s">
        <v>78</v>
      </c>
      <c r="I345" s="82"/>
      <c r="J345" s="177"/>
      <c r="K345" s="178"/>
      <c r="L345" s="178"/>
      <c r="M345" s="88" t="s">
        <v>64</v>
      </c>
      <c r="N345" s="179"/>
      <c r="O345" s="176"/>
      <c r="P345" s="83"/>
      <c r="Q345" s="56"/>
    </row>
    <row r="346" spans="2:17" ht="15">
      <c r="B346" s="78"/>
      <c r="C346" s="57"/>
      <c r="D346" s="89" t="s">
        <v>79</v>
      </c>
      <c r="E346" s="80"/>
      <c r="F346" s="80"/>
      <c r="G346" s="80"/>
      <c r="H346" s="89" t="s">
        <v>79</v>
      </c>
      <c r="I346" s="80"/>
      <c r="J346" s="80"/>
      <c r="K346" s="80"/>
      <c r="L346" s="80"/>
      <c r="M346" s="80"/>
      <c r="N346" s="80"/>
      <c r="O346" s="80"/>
      <c r="P346" s="90"/>
      <c r="Q346" s="56"/>
    </row>
    <row r="347" spans="2:17" ht="15.75">
      <c r="B347" s="83"/>
      <c r="C347" s="91" t="s">
        <v>80</v>
      </c>
      <c r="D347" s="165" t="s">
        <v>11</v>
      </c>
      <c r="E347" s="166"/>
      <c r="F347" s="92"/>
      <c r="G347" s="93" t="s">
        <v>81</v>
      </c>
      <c r="H347" s="165" t="s">
        <v>5</v>
      </c>
      <c r="I347" s="167"/>
      <c r="J347" s="167"/>
      <c r="K347" s="167"/>
      <c r="L347" s="167"/>
      <c r="M347" s="167"/>
      <c r="N347" s="167"/>
      <c r="O347" s="168"/>
      <c r="P347" s="83"/>
      <c r="Q347" s="56"/>
    </row>
    <row r="348" spans="2:17" ht="15">
      <c r="B348" s="83"/>
      <c r="C348" s="94" t="s">
        <v>65</v>
      </c>
      <c r="D348" s="169" t="s">
        <v>111</v>
      </c>
      <c r="E348" s="170"/>
      <c r="F348" s="95"/>
      <c r="G348" s="96" t="s">
        <v>66</v>
      </c>
      <c r="H348" s="169" t="s">
        <v>105</v>
      </c>
      <c r="I348" s="171"/>
      <c r="J348" s="171"/>
      <c r="K348" s="171"/>
      <c r="L348" s="171"/>
      <c r="M348" s="171"/>
      <c r="N348" s="171"/>
      <c r="O348" s="172"/>
      <c r="P348" s="83"/>
      <c r="Q348" s="56"/>
    </row>
    <row r="349" spans="2:17" ht="15">
      <c r="B349" s="83"/>
      <c r="C349" s="97" t="s">
        <v>67</v>
      </c>
      <c r="D349" s="169" t="s">
        <v>129</v>
      </c>
      <c r="E349" s="170"/>
      <c r="F349" s="95"/>
      <c r="G349" s="98" t="s">
        <v>68</v>
      </c>
      <c r="H349" s="169" t="s">
        <v>100</v>
      </c>
      <c r="I349" s="171"/>
      <c r="J349" s="171"/>
      <c r="K349" s="171"/>
      <c r="L349" s="171"/>
      <c r="M349" s="171"/>
      <c r="N349" s="171"/>
      <c r="O349" s="172"/>
      <c r="P349" s="83"/>
      <c r="Q349" s="56"/>
    </row>
    <row r="350" spans="2:17" ht="15">
      <c r="B350" s="78"/>
      <c r="C350" s="99" t="s">
        <v>82</v>
      </c>
      <c r="D350" s="100"/>
      <c r="E350" s="101"/>
      <c r="F350" s="102"/>
      <c r="G350" s="99" t="s">
        <v>82</v>
      </c>
      <c r="H350" s="103"/>
      <c r="I350" s="103"/>
      <c r="J350" s="103"/>
      <c r="K350" s="103"/>
      <c r="L350" s="103"/>
      <c r="M350" s="103"/>
      <c r="N350" s="103"/>
      <c r="O350" s="103"/>
      <c r="P350" s="90"/>
      <c r="Q350" s="56"/>
    </row>
    <row r="351" spans="2:17" ht="15">
      <c r="B351" s="83"/>
      <c r="C351" s="94"/>
      <c r="D351" s="169" t="s">
        <v>111</v>
      </c>
      <c r="E351" s="170"/>
      <c r="F351" s="95"/>
      <c r="G351" s="96"/>
      <c r="H351" s="169" t="s">
        <v>105</v>
      </c>
      <c r="I351" s="171"/>
      <c r="J351" s="171"/>
      <c r="K351" s="171"/>
      <c r="L351" s="171"/>
      <c r="M351" s="171"/>
      <c r="N351" s="171"/>
      <c r="O351" s="172"/>
      <c r="P351" s="83"/>
      <c r="Q351" s="56"/>
    </row>
    <row r="352" spans="2:17" ht="15">
      <c r="B352" s="83"/>
      <c r="C352" s="104"/>
      <c r="D352" s="169" t="s">
        <v>129</v>
      </c>
      <c r="E352" s="170"/>
      <c r="F352" s="95"/>
      <c r="G352" s="105"/>
      <c r="H352" s="169" t="s">
        <v>100</v>
      </c>
      <c r="I352" s="171"/>
      <c r="J352" s="171"/>
      <c r="K352" s="171"/>
      <c r="L352" s="171"/>
      <c r="M352" s="171"/>
      <c r="N352" s="171"/>
      <c r="O352" s="172"/>
      <c r="P352" s="83"/>
      <c r="Q352" s="56"/>
    </row>
    <row r="353" spans="2:17" ht="15.75">
      <c r="B353" s="78"/>
      <c r="C353" s="80"/>
      <c r="D353" s="80"/>
      <c r="E353" s="80"/>
      <c r="F353" s="80"/>
      <c r="G353" s="89" t="s">
        <v>83</v>
      </c>
      <c r="H353" s="106"/>
      <c r="I353" s="106"/>
      <c r="J353" s="106"/>
      <c r="K353" s="80"/>
      <c r="L353" s="80"/>
      <c r="M353" s="80"/>
      <c r="N353" s="107"/>
      <c r="O353" s="57"/>
      <c r="P353" s="90"/>
      <c r="Q353" s="56"/>
    </row>
    <row r="354" spans="2:17" ht="15">
      <c r="B354" s="78"/>
      <c r="C354" s="79" t="s">
        <v>84</v>
      </c>
      <c r="D354" s="80"/>
      <c r="E354" s="80"/>
      <c r="F354" s="80"/>
      <c r="G354" s="108" t="s">
        <v>85</v>
      </c>
      <c r="H354" s="108" t="s">
        <v>86</v>
      </c>
      <c r="I354" s="108" t="s">
        <v>87</v>
      </c>
      <c r="J354" s="108" t="s">
        <v>88</v>
      </c>
      <c r="K354" s="108" t="s">
        <v>89</v>
      </c>
      <c r="L354" s="109" t="s">
        <v>90</v>
      </c>
      <c r="M354" s="110"/>
      <c r="N354" s="111" t="s">
        <v>69</v>
      </c>
      <c r="O354" s="112" t="s">
        <v>70</v>
      </c>
      <c r="P354" s="83"/>
      <c r="Q354" s="56"/>
    </row>
    <row r="355" spans="2:17" ht="15">
      <c r="B355" s="83"/>
      <c r="C355" s="113" t="s">
        <v>91</v>
      </c>
      <c r="D355" s="114" t="str">
        <f>IF(D348&gt;"",D348&amp;" - "&amp;H348,"")</f>
        <v>Patrik Rissanen - Mikhail Kantonistov</v>
      </c>
      <c r="E355" s="114"/>
      <c r="F355" s="115"/>
      <c r="G355" s="116">
        <v>7</v>
      </c>
      <c r="H355" s="116">
        <v>-7</v>
      </c>
      <c r="I355" s="116">
        <v>-3</v>
      </c>
      <c r="J355" s="117">
        <v>-9</v>
      </c>
      <c r="K355" s="116"/>
      <c r="L355" s="118">
        <f>IF(ISBLANK(G355),"",COUNTIF(G355:K355,"&gt;=0"))</f>
        <v>1</v>
      </c>
      <c r="M355" s="119">
        <f>IF(ISBLANK(G355),"",(IF(LEFT(G355,1)="-",1,0)+IF(LEFT(H355,1)="-",1,0)+IF(LEFT(I355,1)="-",1,0)+IF(LEFT(J355,1)="-",1,0)+IF(LEFT(K355,1)="-",1,0)))</f>
        <v>3</v>
      </c>
      <c r="N355" s="120">
        <f aca="true" t="shared" si="11" ref="N355:O359">IF(L355=3,1,"")</f>
      </c>
      <c r="O355" s="121">
        <f t="shared" si="11"/>
        <v>1</v>
      </c>
      <c r="P355" s="83"/>
      <c r="Q355" s="56"/>
    </row>
    <row r="356" spans="2:17" ht="15">
      <c r="B356" s="83"/>
      <c r="C356" s="113" t="s">
        <v>92</v>
      </c>
      <c r="D356" s="114" t="str">
        <f>IF(D349&gt;"",D349&amp;" - "&amp;H349,"")</f>
        <v>Samu Leskinen - Jan Nyberg</v>
      </c>
      <c r="E356" s="122"/>
      <c r="F356" s="115"/>
      <c r="G356" s="123">
        <v>-1</v>
      </c>
      <c r="H356" s="116">
        <v>-2</v>
      </c>
      <c r="I356" s="116">
        <v>-1</v>
      </c>
      <c r="J356" s="116"/>
      <c r="K356" s="116"/>
      <c r="L356" s="118">
        <f>IF(ISBLANK(G356),"",COUNTIF(G356:K356,"&gt;=0"))</f>
        <v>0</v>
      </c>
      <c r="M356" s="119">
        <f>IF(ISBLANK(G356),"",(IF(LEFT(G356,1)="-",1,0)+IF(LEFT(H356,1)="-",1,0)+IF(LEFT(I356,1)="-",1,0)+IF(LEFT(J356,1)="-",1,0)+IF(LEFT(K356,1)="-",1,0)))</f>
        <v>3</v>
      </c>
      <c r="N356" s="120">
        <f t="shared" si="11"/>
      </c>
      <c r="O356" s="121">
        <f t="shared" si="11"/>
        <v>1</v>
      </c>
      <c r="P356" s="83"/>
      <c r="Q356" s="56"/>
    </row>
    <row r="357" spans="2:17" ht="15">
      <c r="B357" s="83"/>
      <c r="C357" s="124" t="s">
        <v>71</v>
      </c>
      <c r="D357" s="125" t="str">
        <f>IF(D351&gt;"",D351&amp;" / "&amp;D352,"")</f>
        <v>Patrik Rissanen / Samu Leskinen</v>
      </c>
      <c r="E357" s="126" t="str">
        <f>IF(H351&gt;"",H351&amp;" / "&amp;H352,"")</f>
        <v>Mikhail Kantonistov / Jan Nyberg</v>
      </c>
      <c r="F357" s="127"/>
      <c r="G357" s="128">
        <v>-5</v>
      </c>
      <c r="H357" s="129">
        <v>-9</v>
      </c>
      <c r="I357" s="130">
        <v>-9</v>
      </c>
      <c r="J357" s="130"/>
      <c r="K357" s="130"/>
      <c r="L357" s="118">
        <f>IF(ISBLANK(G357),"",COUNTIF(G357:K357,"&gt;=0"))</f>
        <v>0</v>
      </c>
      <c r="M357" s="119">
        <f>IF(ISBLANK(G357),"",(IF(LEFT(G357,1)="-",1,0)+IF(LEFT(H357,1)="-",1,0)+IF(LEFT(I357,1)="-",1,0)+IF(LEFT(J357,1)="-",1,0)+IF(LEFT(K357,1)="-",1,0)))</f>
        <v>3</v>
      </c>
      <c r="N357" s="120">
        <f t="shared" si="11"/>
      </c>
      <c r="O357" s="121">
        <f t="shared" si="11"/>
        <v>1</v>
      </c>
      <c r="P357" s="83"/>
      <c r="Q357" s="56"/>
    </row>
    <row r="358" spans="2:17" ht="15">
      <c r="B358" s="83"/>
      <c r="C358" s="113" t="s">
        <v>93</v>
      </c>
      <c r="D358" s="114" t="str">
        <f>IF(+D348&gt;"",D348&amp;" - "&amp;H349,"")</f>
        <v>Patrik Rissanen - Jan Nyberg</v>
      </c>
      <c r="E358" s="122"/>
      <c r="F358" s="115"/>
      <c r="G358" s="131"/>
      <c r="H358" s="117"/>
      <c r="I358" s="116"/>
      <c r="J358" s="116"/>
      <c r="K358" s="117"/>
      <c r="L358" s="118">
        <f>IF(ISBLANK(G358),"",COUNTIF(G358:K358,"&gt;=0"))</f>
      </c>
      <c r="M358" s="119">
        <f>IF(ISBLANK(G358),"",(IF(LEFT(G358,1)="-",1,0)+IF(LEFT(H358,1)="-",1,0)+IF(LEFT(I358,1)="-",1,0)+IF(LEFT(J358,1)="-",1,0)+IF(LEFT(K358,1)="-",1,0)))</f>
      </c>
      <c r="N358" s="120">
        <f t="shared" si="11"/>
      </c>
      <c r="O358" s="121">
        <f t="shared" si="11"/>
      </c>
      <c r="P358" s="83"/>
      <c r="Q358" s="56"/>
    </row>
    <row r="359" spans="2:17" ht="15.75" thickBot="1">
      <c r="B359" s="83"/>
      <c r="C359" s="113" t="s">
        <v>94</v>
      </c>
      <c r="D359" s="114" t="str">
        <f>IF(+D349&gt;"",D349&amp;" - "&amp;H348,"")</f>
        <v>Samu Leskinen - Mikhail Kantonistov</v>
      </c>
      <c r="E359" s="122"/>
      <c r="F359" s="115"/>
      <c r="G359" s="117"/>
      <c r="H359" s="116"/>
      <c r="I359" s="117"/>
      <c r="J359" s="116"/>
      <c r="K359" s="116"/>
      <c r="L359" s="118">
        <f>IF(ISBLANK(G359),"",COUNTIF(G359:K359,"&gt;=0"))</f>
      </c>
      <c r="M359" s="132">
        <f>IF(ISBLANK(G359),"",(IF(LEFT(G359,1)="-",1,0)+IF(LEFT(H359,1)="-",1,0)+IF(LEFT(I359,1)="-",1,0)+IF(LEFT(J359,1)="-",1,0)+IF(LEFT(K359,1)="-",1,0)))</f>
      </c>
      <c r="N359" s="120">
        <f t="shared" si="11"/>
      </c>
      <c r="O359" s="121">
        <f t="shared" si="11"/>
      </c>
      <c r="P359" s="83"/>
      <c r="Q359" s="56"/>
    </row>
    <row r="360" spans="2:17" ht="16.5" thickBot="1">
      <c r="B360" s="78"/>
      <c r="C360" s="80"/>
      <c r="D360" s="80"/>
      <c r="E360" s="80"/>
      <c r="F360" s="80"/>
      <c r="G360" s="80"/>
      <c r="H360" s="80"/>
      <c r="I360" s="80"/>
      <c r="J360" s="133" t="s">
        <v>95</v>
      </c>
      <c r="K360" s="134"/>
      <c r="L360" s="135">
        <f>IF(ISBLANK(E355),"",SUM(L355:L359))</f>
      </c>
      <c r="M360" s="136">
        <f>IF(ISBLANK(F355),"",SUM(M355:M359))</f>
      </c>
      <c r="N360" s="137">
        <f>IF(ISBLANK(G355),"",SUM(N355:N359))</f>
        <v>0</v>
      </c>
      <c r="O360" s="138">
        <f>IF(ISBLANK(G355),"",SUM(O355:O359))</f>
        <v>3</v>
      </c>
      <c r="P360" s="83"/>
      <c r="Q360" s="56"/>
    </row>
    <row r="361" spans="2:17" ht="15">
      <c r="B361" s="78"/>
      <c r="C361" s="139" t="s">
        <v>96</v>
      </c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90"/>
      <c r="Q361" s="56"/>
    </row>
    <row r="362" spans="2:17" ht="15">
      <c r="B362" s="78"/>
      <c r="C362" s="140" t="s">
        <v>72</v>
      </c>
      <c r="D362" s="140"/>
      <c r="E362" s="140" t="s">
        <v>73</v>
      </c>
      <c r="F362" s="141"/>
      <c r="G362" s="140"/>
      <c r="H362" s="140" t="s">
        <v>41</v>
      </c>
      <c r="I362" s="141"/>
      <c r="J362" s="140"/>
      <c r="K362" s="142" t="s">
        <v>97</v>
      </c>
      <c r="L362" s="57"/>
      <c r="M362" s="80"/>
      <c r="N362" s="80"/>
      <c r="O362" s="80"/>
      <c r="P362" s="90"/>
      <c r="Q362" s="56"/>
    </row>
    <row r="363" spans="2:17" ht="16.5" thickBot="1">
      <c r="B363" s="78"/>
      <c r="C363" s="80"/>
      <c r="D363" s="80"/>
      <c r="E363" s="80"/>
      <c r="F363" s="80"/>
      <c r="G363" s="80"/>
      <c r="H363" s="80"/>
      <c r="I363" s="80"/>
      <c r="J363" s="80"/>
      <c r="K363" s="162" t="str">
        <f>IF(N360=3,D347,IF(O360=3,H347,""))</f>
        <v>PT Espoo 1</v>
      </c>
      <c r="L363" s="163"/>
      <c r="M363" s="163"/>
      <c r="N363" s="163"/>
      <c r="O363" s="164"/>
      <c r="P363" s="83"/>
      <c r="Q363" s="56"/>
    </row>
    <row r="364" spans="2:17" ht="18">
      <c r="B364" s="143"/>
      <c r="C364" s="144"/>
      <c r="D364" s="144"/>
      <c r="E364" s="144"/>
      <c r="F364" s="144"/>
      <c r="G364" s="144"/>
      <c r="H364" s="144"/>
      <c r="I364" s="144"/>
      <c r="J364" s="144"/>
      <c r="K364" s="145"/>
      <c r="L364" s="145"/>
      <c r="M364" s="145"/>
      <c r="N364" s="145"/>
      <c r="O364" s="145"/>
      <c r="P364" s="146"/>
      <c r="Q364" s="56"/>
    </row>
    <row r="365" spans="3:17" ht="15">
      <c r="C365" s="147" t="s">
        <v>98</v>
      </c>
      <c r="Q365" s="56"/>
    </row>
    <row r="366" ht="15">
      <c r="Q366" s="56"/>
    </row>
    <row r="367" ht="15">
      <c r="Q367" s="56"/>
    </row>
    <row r="368" ht="15">
      <c r="Q368" s="56"/>
    </row>
    <row r="375" ht="15">
      <c r="Q375" s="56"/>
    </row>
    <row r="376" ht="15">
      <c r="Q376" s="56"/>
    </row>
    <row r="377" spans="2:17" ht="15.75">
      <c r="B377" s="73"/>
      <c r="C377" s="74"/>
      <c r="D377" s="75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7"/>
      <c r="Q377" s="56"/>
    </row>
    <row r="378" spans="2:17" ht="15.75">
      <c r="B378" s="78"/>
      <c r="C378" s="57"/>
      <c r="D378" s="79" t="s">
        <v>75</v>
      </c>
      <c r="E378" s="80"/>
      <c r="F378" s="80"/>
      <c r="G378" s="57"/>
      <c r="H378" s="81" t="s">
        <v>61</v>
      </c>
      <c r="I378" s="82"/>
      <c r="J378" s="173" t="s">
        <v>244</v>
      </c>
      <c r="K378" s="174"/>
      <c r="L378" s="174"/>
      <c r="M378" s="174"/>
      <c r="N378" s="174"/>
      <c r="O378" s="175"/>
      <c r="P378" s="83"/>
      <c r="Q378" s="56"/>
    </row>
    <row r="379" spans="2:17" ht="20.25">
      <c r="B379" s="78"/>
      <c r="C379" s="84"/>
      <c r="D379" s="85" t="s">
        <v>76</v>
      </c>
      <c r="E379" s="80"/>
      <c r="F379" s="80"/>
      <c r="G379" s="57"/>
      <c r="H379" s="81" t="s">
        <v>62</v>
      </c>
      <c r="I379" s="82"/>
      <c r="J379" s="173"/>
      <c r="K379" s="174"/>
      <c r="L379" s="174"/>
      <c r="M379" s="174"/>
      <c r="N379" s="174"/>
      <c r="O379" s="175"/>
      <c r="P379" s="83"/>
      <c r="Q379" s="56"/>
    </row>
    <row r="380" spans="2:17" ht="15">
      <c r="B380" s="78"/>
      <c r="C380" s="80"/>
      <c r="D380" s="86" t="s">
        <v>77</v>
      </c>
      <c r="E380" s="80"/>
      <c r="F380" s="80"/>
      <c r="G380" s="80"/>
      <c r="H380" s="81" t="s">
        <v>63</v>
      </c>
      <c r="I380" s="87"/>
      <c r="J380" s="173" t="s">
        <v>246</v>
      </c>
      <c r="K380" s="173"/>
      <c r="L380" s="173"/>
      <c r="M380" s="173"/>
      <c r="N380" s="173"/>
      <c r="O380" s="176"/>
      <c r="P380" s="83"/>
      <c r="Q380" s="56"/>
    </row>
    <row r="381" spans="2:17" ht="15.75">
      <c r="B381" s="78"/>
      <c r="C381" s="80"/>
      <c r="D381" s="80"/>
      <c r="E381" s="80"/>
      <c r="F381" s="80"/>
      <c r="G381" s="80"/>
      <c r="H381" s="81" t="s">
        <v>78</v>
      </c>
      <c r="I381" s="82"/>
      <c r="J381" s="177"/>
      <c r="K381" s="178"/>
      <c r="L381" s="178"/>
      <c r="M381" s="88" t="s">
        <v>64</v>
      </c>
      <c r="N381" s="179"/>
      <c r="O381" s="176"/>
      <c r="P381" s="83"/>
      <c r="Q381" s="56"/>
    </row>
    <row r="382" spans="2:17" ht="15">
      <c r="B382" s="78"/>
      <c r="C382" s="57"/>
      <c r="D382" s="89" t="s">
        <v>79</v>
      </c>
      <c r="E382" s="80"/>
      <c r="F382" s="80"/>
      <c r="G382" s="80"/>
      <c r="H382" s="89" t="s">
        <v>79</v>
      </c>
      <c r="I382" s="80"/>
      <c r="J382" s="80"/>
      <c r="K382" s="80"/>
      <c r="L382" s="80"/>
      <c r="M382" s="80"/>
      <c r="N382" s="80"/>
      <c r="O382" s="80"/>
      <c r="P382" s="90"/>
      <c r="Q382" s="56"/>
    </row>
    <row r="383" spans="2:17" ht="15.75">
      <c r="B383" s="83"/>
      <c r="C383" s="91" t="s">
        <v>80</v>
      </c>
      <c r="D383" s="165" t="s">
        <v>56</v>
      </c>
      <c r="E383" s="166"/>
      <c r="F383" s="92"/>
      <c r="G383" s="93" t="s">
        <v>81</v>
      </c>
      <c r="H383" s="165" t="s">
        <v>242</v>
      </c>
      <c r="I383" s="167"/>
      <c r="J383" s="167"/>
      <c r="K383" s="167"/>
      <c r="L383" s="167"/>
      <c r="M383" s="167"/>
      <c r="N383" s="167"/>
      <c r="O383" s="168"/>
      <c r="P383" s="83"/>
      <c r="Q383" s="56"/>
    </row>
    <row r="384" spans="2:17" ht="15">
      <c r="B384" s="83"/>
      <c r="C384" s="94" t="s">
        <v>65</v>
      </c>
      <c r="D384" s="169" t="s">
        <v>126</v>
      </c>
      <c r="E384" s="170"/>
      <c r="F384" s="95"/>
      <c r="G384" s="96" t="s">
        <v>66</v>
      </c>
      <c r="H384" s="169" t="s">
        <v>119</v>
      </c>
      <c r="I384" s="171"/>
      <c r="J384" s="171"/>
      <c r="K384" s="171"/>
      <c r="L384" s="171"/>
      <c r="M384" s="171"/>
      <c r="N384" s="171"/>
      <c r="O384" s="172"/>
      <c r="P384" s="83"/>
      <c r="Q384" s="56"/>
    </row>
    <row r="385" spans="2:17" ht="15">
      <c r="B385" s="83"/>
      <c r="C385" s="97" t="s">
        <v>67</v>
      </c>
      <c r="D385" s="169" t="s">
        <v>107</v>
      </c>
      <c r="E385" s="170"/>
      <c r="F385" s="95"/>
      <c r="G385" s="98" t="s">
        <v>68</v>
      </c>
      <c r="H385" s="169" t="s">
        <v>112</v>
      </c>
      <c r="I385" s="171"/>
      <c r="J385" s="171"/>
      <c r="K385" s="171"/>
      <c r="L385" s="171"/>
      <c r="M385" s="171"/>
      <c r="N385" s="171"/>
      <c r="O385" s="172"/>
      <c r="P385" s="83"/>
      <c r="Q385" s="56"/>
    </row>
    <row r="386" spans="2:17" ht="15">
      <c r="B386" s="78"/>
      <c r="C386" s="99" t="s">
        <v>82</v>
      </c>
      <c r="D386" s="100"/>
      <c r="E386" s="101"/>
      <c r="F386" s="102"/>
      <c r="G386" s="99" t="s">
        <v>82</v>
      </c>
      <c r="H386" s="103"/>
      <c r="I386" s="103"/>
      <c r="J386" s="103"/>
      <c r="K386" s="103"/>
      <c r="L386" s="103"/>
      <c r="M386" s="103"/>
      <c r="N386" s="103"/>
      <c r="O386" s="103"/>
      <c r="P386" s="90"/>
      <c r="Q386" s="56"/>
    </row>
    <row r="387" spans="2:17" ht="15">
      <c r="B387" s="83"/>
      <c r="C387" s="94"/>
      <c r="D387" s="169" t="s">
        <v>126</v>
      </c>
      <c r="E387" s="170"/>
      <c r="F387" s="95"/>
      <c r="G387" s="96"/>
      <c r="H387" s="169" t="s">
        <v>119</v>
      </c>
      <c r="I387" s="171"/>
      <c r="J387" s="171"/>
      <c r="K387" s="171"/>
      <c r="L387" s="171"/>
      <c r="M387" s="171"/>
      <c r="N387" s="171"/>
      <c r="O387" s="172"/>
      <c r="P387" s="83"/>
      <c r="Q387" s="56"/>
    </row>
    <row r="388" spans="2:17" ht="15">
      <c r="B388" s="83"/>
      <c r="C388" s="104"/>
      <c r="D388" s="169" t="s">
        <v>107</v>
      </c>
      <c r="E388" s="170"/>
      <c r="F388" s="95"/>
      <c r="G388" s="105"/>
      <c r="H388" s="169" t="s">
        <v>112</v>
      </c>
      <c r="I388" s="171"/>
      <c r="J388" s="171"/>
      <c r="K388" s="171"/>
      <c r="L388" s="171"/>
      <c r="M388" s="171"/>
      <c r="N388" s="171"/>
      <c r="O388" s="172"/>
      <c r="P388" s="83"/>
      <c r="Q388" s="56"/>
    </row>
    <row r="389" spans="2:17" ht="15.75">
      <c r="B389" s="78"/>
      <c r="C389" s="80"/>
      <c r="D389" s="80"/>
      <c r="E389" s="80"/>
      <c r="F389" s="80"/>
      <c r="G389" s="89" t="s">
        <v>83</v>
      </c>
      <c r="H389" s="106"/>
      <c r="I389" s="106"/>
      <c r="J389" s="106"/>
      <c r="K389" s="80"/>
      <c r="L389" s="80"/>
      <c r="M389" s="80"/>
      <c r="N389" s="107"/>
      <c r="O389" s="57"/>
      <c r="P389" s="90"/>
      <c r="Q389" s="56"/>
    </row>
    <row r="390" spans="2:17" ht="15">
      <c r="B390" s="78"/>
      <c r="C390" s="79" t="s">
        <v>84</v>
      </c>
      <c r="D390" s="80"/>
      <c r="E390" s="80"/>
      <c r="F390" s="80"/>
      <c r="G390" s="108" t="s">
        <v>85</v>
      </c>
      <c r="H390" s="108" t="s">
        <v>86</v>
      </c>
      <c r="I390" s="108" t="s">
        <v>87</v>
      </c>
      <c r="J390" s="108" t="s">
        <v>88</v>
      </c>
      <c r="K390" s="108" t="s">
        <v>89</v>
      </c>
      <c r="L390" s="109" t="s">
        <v>90</v>
      </c>
      <c r="M390" s="110"/>
      <c r="N390" s="111" t="s">
        <v>69</v>
      </c>
      <c r="O390" s="112" t="s">
        <v>70</v>
      </c>
      <c r="P390" s="83"/>
      <c r="Q390" s="56"/>
    </row>
    <row r="391" spans="2:17" ht="15">
      <c r="B391" s="83"/>
      <c r="C391" s="113" t="s">
        <v>91</v>
      </c>
      <c r="D391" s="114" t="str">
        <f>IF(D384&gt;"",D384&amp;" - "&amp;H384,"")</f>
        <v>Anton Mäkinen - Toni Pitkänen</v>
      </c>
      <c r="E391" s="114"/>
      <c r="F391" s="115"/>
      <c r="G391" s="116">
        <v>-11</v>
      </c>
      <c r="H391" s="116">
        <v>-7</v>
      </c>
      <c r="I391" s="116">
        <v>11</v>
      </c>
      <c r="J391" s="117">
        <v>6</v>
      </c>
      <c r="K391" s="116">
        <v>6</v>
      </c>
      <c r="L391" s="118">
        <f>IF(ISBLANK(G391),"",COUNTIF(G391:K391,"&gt;=0"))</f>
        <v>3</v>
      </c>
      <c r="M391" s="119">
        <f>IF(ISBLANK(G391),"",(IF(LEFT(G391,1)="-",1,0)+IF(LEFT(H391,1)="-",1,0)+IF(LEFT(I391,1)="-",1,0)+IF(LEFT(J391,1)="-",1,0)+IF(LEFT(K391,1)="-",1,0)))</f>
        <v>2</v>
      </c>
      <c r="N391" s="120">
        <f aca="true" t="shared" si="12" ref="N391:O395">IF(L391=3,1,"")</f>
        <v>1</v>
      </c>
      <c r="O391" s="121">
        <f t="shared" si="12"/>
      </c>
      <c r="P391" s="83"/>
      <c r="Q391" s="56"/>
    </row>
    <row r="392" spans="2:17" ht="15">
      <c r="B392" s="83"/>
      <c r="C392" s="113" t="s">
        <v>92</v>
      </c>
      <c r="D392" s="114" t="str">
        <f>IF(D385&gt;"",D385&amp;" - "&amp;H385,"")</f>
        <v>Frey Hewitt - Asko Keinonen</v>
      </c>
      <c r="E392" s="122"/>
      <c r="F392" s="115"/>
      <c r="G392" s="123">
        <v>-1</v>
      </c>
      <c r="H392" s="116">
        <v>9</v>
      </c>
      <c r="I392" s="116">
        <v>-6</v>
      </c>
      <c r="J392" s="116">
        <v>-5</v>
      </c>
      <c r="K392" s="116"/>
      <c r="L392" s="118">
        <f>IF(ISBLANK(G392),"",COUNTIF(G392:K392,"&gt;=0"))</f>
        <v>1</v>
      </c>
      <c r="M392" s="119">
        <f>IF(ISBLANK(G392),"",(IF(LEFT(G392,1)="-",1,0)+IF(LEFT(H392,1)="-",1,0)+IF(LEFT(I392,1)="-",1,0)+IF(LEFT(J392,1)="-",1,0)+IF(LEFT(K392,1)="-",1,0)))</f>
        <v>3</v>
      </c>
      <c r="N392" s="120">
        <f t="shared" si="12"/>
      </c>
      <c r="O392" s="121">
        <f t="shared" si="12"/>
        <v>1</v>
      </c>
      <c r="P392" s="83"/>
      <c r="Q392" s="56"/>
    </row>
    <row r="393" spans="2:17" ht="15">
      <c r="B393" s="83"/>
      <c r="C393" s="124" t="s">
        <v>71</v>
      </c>
      <c r="D393" s="125" t="str">
        <f>IF(D387&gt;"",D387&amp;" / "&amp;D388,"")</f>
        <v>Anton Mäkinen / Frey Hewitt</v>
      </c>
      <c r="E393" s="126" t="str">
        <f>IF(H387&gt;"",H387&amp;" / "&amp;H388,"")</f>
        <v>Toni Pitkänen / Asko Keinonen</v>
      </c>
      <c r="F393" s="127"/>
      <c r="G393" s="128">
        <v>-4</v>
      </c>
      <c r="H393" s="129">
        <v>-4</v>
      </c>
      <c r="I393" s="130">
        <v>-9</v>
      </c>
      <c r="J393" s="130"/>
      <c r="K393" s="130"/>
      <c r="L393" s="118">
        <f>IF(ISBLANK(G393),"",COUNTIF(G393:K393,"&gt;=0"))</f>
        <v>0</v>
      </c>
      <c r="M393" s="119">
        <f>IF(ISBLANK(G393),"",(IF(LEFT(G393,1)="-",1,0)+IF(LEFT(H393,1)="-",1,0)+IF(LEFT(I393,1)="-",1,0)+IF(LEFT(J393,1)="-",1,0)+IF(LEFT(K393,1)="-",1,0)))</f>
        <v>3</v>
      </c>
      <c r="N393" s="120">
        <f t="shared" si="12"/>
      </c>
      <c r="O393" s="121">
        <f t="shared" si="12"/>
        <v>1</v>
      </c>
      <c r="P393" s="83"/>
      <c r="Q393" s="56"/>
    </row>
    <row r="394" spans="2:17" ht="15">
      <c r="B394" s="83"/>
      <c r="C394" s="113" t="s">
        <v>93</v>
      </c>
      <c r="D394" s="114" t="str">
        <f>IF(+D384&gt;"",D384&amp;" - "&amp;H385,"")</f>
        <v>Anton Mäkinen - Asko Keinonen</v>
      </c>
      <c r="E394" s="122"/>
      <c r="F394" s="115"/>
      <c r="G394" s="131">
        <v>8</v>
      </c>
      <c r="H394" s="117">
        <v>6</v>
      </c>
      <c r="I394" s="116">
        <v>4</v>
      </c>
      <c r="J394" s="116"/>
      <c r="K394" s="117"/>
      <c r="L394" s="118">
        <f>IF(ISBLANK(G394),"",COUNTIF(G394:K394,"&gt;=0"))</f>
        <v>3</v>
      </c>
      <c r="M394" s="119">
        <f>IF(ISBLANK(G394),"",(IF(LEFT(G394,1)="-",1,0)+IF(LEFT(H394,1)="-",1,0)+IF(LEFT(I394,1)="-",1,0)+IF(LEFT(J394,1)="-",1,0)+IF(LEFT(K394,1)="-",1,0)))</f>
        <v>0</v>
      </c>
      <c r="N394" s="120">
        <f t="shared" si="12"/>
        <v>1</v>
      </c>
      <c r="O394" s="121">
        <f t="shared" si="12"/>
      </c>
      <c r="P394" s="83"/>
      <c r="Q394" s="56"/>
    </row>
    <row r="395" spans="2:17" ht="15.75" thickBot="1">
      <c r="B395" s="83"/>
      <c r="C395" s="113" t="s">
        <v>94</v>
      </c>
      <c r="D395" s="114" t="str">
        <f>IF(+D385&gt;"",D385&amp;" - "&amp;H384,"")</f>
        <v>Frey Hewitt - Toni Pitkänen</v>
      </c>
      <c r="E395" s="122"/>
      <c r="F395" s="115"/>
      <c r="G395" s="117">
        <v>-4</v>
      </c>
      <c r="H395" s="116">
        <v>-4</v>
      </c>
      <c r="I395" s="117">
        <v>-6</v>
      </c>
      <c r="J395" s="116"/>
      <c r="K395" s="116"/>
      <c r="L395" s="118">
        <f>IF(ISBLANK(G395),"",COUNTIF(G395:K395,"&gt;=0"))</f>
        <v>0</v>
      </c>
      <c r="M395" s="132">
        <f>IF(ISBLANK(G395),"",(IF(LEFT(G395,1)="-",1,0)+IF(LEFT(H395,1)="-",1,0)+IF(LEFT(I395,1)="-",1,0)+IF(LEFT(J395,1)="-",1,0)+IF(LEFT(K395,1)="-",1,0)))</f>
        <v>3</v>
      </c>
      <c r="N395" s="120">
        <f t="shared" si="12"/>
      </c>
      <c r="O395" s="121">
        <f t="shared" si="12"/>
        <v>1</v>
      </c>
      <c r="P395" s="83"/>
      <c r="Q395" s="56"/>
    </row>
    <row r="396" spans="2:17" ht="16.5" thickBot="1">
      <c r="B396" s="78"/>
      <c r="C396" s="80"/>
      <c r="D396" s="80"/>
      <c r="E396" s="80"/>
      <c r="F396" s="80"/>
      <c r="G396" s="80"/>
      <c r="H396" s="80"/>
      <c r="I396" s="80"/>
      <c r="J396" s="133" t="s">
        <v>95</v>
      </c>
      <c r="K396" s="134"/>
      <c r="L396" s="135">
        <f>IF(ISBLANK(E391),"",SUM(L391:L395))</f>
      </c>
      <c r="M396" s="136">
        <f>IF(ISBLANK(F391),"",SUM(M391:M395))</f>
      </c>
      <c r="N396" s="137">
        <f>IF(ISBLANK(G391),"",SUM(N391:N395))</f>
        <v>2</v>
      </c>
      <c r="O396" s="138">
        <f>IF(ISBLANK(G391),"",SUM(O391:O395))</f>
        <v>3</v>
      </c>
      <c r="P396" s="83"/>
      <c r="Q396" s="56"/>
    </row>
    <row r="397" spans="2:17" ht="15">
      <c r="B397" s="78"/>
      <c r="C397" s="139" t="s">
        <v>96</v>
      </c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90"/>
      <c r="Q397" s="56"/>
    </row>
    <row r="398" spans="2:17" ht="15">
      <c r="B398" s="78"/>
      <c r="C398" s="140" t="s">
        <v>72</v>
      </c>
      <c r="D398" s="140"/>
      <c r="E398" s="140" t="s">
        <v>73</v>
      </c>
      <c r="F398" s="141"/>
      <c r="G398" s="140"/>
      <c r="H398" s="140" t="s">
        <v>41</v>
      </c>
      <c r="I398" s="141"/>
      <c r="J398" s="140"/>
      <c r="K398" s="142" t="s">
        <v>97</v>
      </c>
      <c r="L398" s="57"/>
      <c r="M398" s="80"/>
      <c r="N398" s="80"/>
      <c r="O398" s="80"/>
      <c r="P398" s="90"/>
      <c r="Q398" s="56"/>
    </row>
    <row r="399" spans="2:17" ht="16.5" thickBot="1">
      <c r="B399" s="78"/>
      <c r="C399" s="80"/>
      <c r="D399" s="80"/>
      <c r="E399" s="80"/>
      <c r="F399" s="80"/>
      <c r="G399" s="80"/>
      <c r="H399" s="80"/>
      <c r="I399" s="80"/>
      <c r="J399" s="80"/>
      <c r="K399" s="162" t="str">
        <f>IF(N396=3,D383,IF(O396=3,H383,""))</f>
        <v>Wega</v>
      </c>
      <c r="L399" s="163"/>
      <c r="M399" s="163"/>
      <c r="N399" s="163"/>
      <c r="O399" s="164"/>
      <c r="P399" s="83"/>
      <c r="Q399" s="56"/>
    </row>
    <row r="400" spans="2:17" ht="18">
      <c r="B400" s="143"/>
      <c r="C400" s="144"/>
      <c r="D400" s="144"/>
      <c r="E400" s="144"/>
      <c r="F400" s="144"/>
      <c r="G400" s="144"/>
      <c r="H400" s="144"/>
      <c r="I400" s="144"/>
      <c r="J400" s="144"/>
      <c r="K400" s="145"/>
      <c r="L400" s="145"/>
      <c r="M400" s="145"/>
      <c r="N400" s="145"/>
      <c r="O400" s="145"/>
      <c r="P400" s="146"/>
      <c r="Q400" s="56"/>
    </row>
    <row r="401" spans="3:17" ht="15">
      <c r="C401" s="147" t="s">
        <v>98</v>
      </c>
      <c r="Q401" s="56"/>
    </row>
    <row r="402" ht="15">
      <c r="Q402" s="56"/>
    </row>
    <row r="403" ht="15">
      <c r="Q403" s="56"/>
    </row>
    <row r="404" ht="15">
      <c r="Q404" s="56"/>
    </row>
    <row r="405" ht="15">
      <c r="Q405" s="56"/>
    </row>
    <row r="406" ht="15">
      <c r="Q406" s="56"/>
    </row>
    <row r="407" spans="2:17" ht="15.75">
      <c r="B407" s="73"/>
      <c r="C407" s="74"/>
      <c r="D407" s="75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7"/>
      <c r="Q407" s="56"/>
    </row>
    <row r="408" spans="2:17" ht="15.75">
      <c r="B408" s="78"/>
      <c r="C408" s="57"/>
      <c r="D408" s="79" t="s">
        <v>75</v>
      </c>
      <c r="E408" s="80"/>
      <c r="F408" s="80"/>
      <c r="G408" s="57"/>
      <c r="H408" s="81" t="s">
        <v>61</v>
      </c>
      <c r="I408" s="82"/>
      <c r="J408" s="173" t="s">
        <v>247</v>
      </c>
      <c r="K408" s="174"/>
      <c r="L408" s="174"/>
      <c r="M408" s="174"/>
      <c r="N408" s="174"/>
      <c r="O408" s="175"/>
      <c r="P408" s="83"/>
      <c r="Q408" s="56"/>
    </row>
    <row r="409" spans="2:17" ht="20.25">
      <c r="B409" s="78"/>
      <c r="C409" s="84"/>
      <c r="D409" s="85" t="s">
        <v>76</v>
      </c>
      <c r="E409" s="80"/>
      <c r="F409" s="80"/>
      <c r="G409" s="57"/>
      <c r="H409" s="81" t="s">
        <v>62</v>
      </c>
      <c r="I409" s="82"/>
      <c r="J409" s="180"/>
      <c r="K409" s="181"/>
      <c r="L409" s="181"/>
      <c r="M409" s="181"/>
      <c r="N409" s="181"/>
      <c r="O409" s="182"/>
      <c r="P409" s="83"/>
      <c r="Q409" s="56"/>
    </row>
    <row r="410" spans="2:17" ht="15">
      <c r="B410" s="78"/>
      <c r="C410" s="80"/>
      <c r="D410" s="86" t="s">
        <v>77</v>
      </c>
      <c r="E410" s="80"/>
      <c r="F410" s="80"/>
      <c r="G410" s="80"/>
      <c r="H410" s="81" t="s">
        <v>63</v>
      </c>
      <c r="I410" s="87"/>
      <c r="J410" s="180" t="s">
        <v>26</v>
      </c>
      <c r="K410" s="180"/>
      <c r="L410" s="180"/>
      <c r="M410" s="180"/>
      <c r="N410" s="180"/>
      <c r="O410" s="183"/>
      <c r="P410" s="83"/>
      <c r="Q410" s="56"/>
    </row>
    <row r="411" spans="2:17" ht="15.75">
      <c r="B411" s="78"/>
      <c r="C411" s="80"/>
      <c r="D411" s="80"/>
      <c r="E411" s="80"/>
      <c r="F411" s="80"/>
      <c r="G411" s="80"/>
      <c r="H411" s="81" t="s">
        <v>78</v>
      </c>
      <c r="I411" s="82"/>
      <c r="J411" s="177"/>
      <c r="K411" s="178"/>
      <c r="L411" s="178"/>
      <c r="M411" s="88" t="s">
        <v>64</v>
      </c>
      <c r="N411" s="179"/>
      <c r="O411" s="176"/>
      <c r="P411" s="83"/>
      <c r="Q411" s="56"/>
    </row>
    <row r="412" spans="2:17" ht="15">
      <c r="B412" s="78"/>
      <c r="C412" s="57"/>
      <c r="D412" s="89" t="s">
        <v>79</v>
      </c>
      <c r="E412" s="80"/>
      <c r="F412" s="80"/>
      <c r="G412" s="80"/>
      <c r="H412" s="89" t="s">
        <v>79</v>
      </c>
      <c r="I412" s="80"/>
      <c r="J412" s="80"/>
      <c r="K412" s="80"/>
      <c r="L412" s="80"/>
      <c r="M412" s="80"/>
      <c r="N412" s="80"/>
      <c r="O412" s="80"/>
      <c r="P412" s="90"/>
      <c r="Q412" s="56"/>
    </row>
    <row r="413" spans="2:17" ht="15.75">
      <c r="B413" s="83"/>
      <c r="C413" s="91" t="s">
        <v>80</v>
      </c>
      <c r="D413" s="165" t="s">
        <v>12</v>
      </c>
      <c r="E413" s="166"/>
      <c r="F413" s="92"/>
      <c r="G413" s="93" t="s">
        <v>81</v>
      </c>
      <c r="H413" s="165" t="s">
        <v>11</v>
      </c>
      <c r="I413" s="167"/>
      <c r="J413" s="167"/>
      <c r="K413" s="167"/>
      <c r="L413" s="167"/>
      <c r="M413" s="167"/>
      <c r="N413" s="167"/>
      <c r="O413" s="168"/>
      <c r="P413" s="83"/>
      <c r="Q413" s="56"/>
    </row>
    <row r="414" spans="2:17" ht="15">
      <c r="B414" s="83"/>
      <c r="C414" s="94" t="s">
        <v>65</v>
      </c>
      <c r="D414" s="169" t="s">
        <v>248</v>
      </c>
      <c r="E414" s="170"/>
      <c r="F414" s="95"/>
      <c r="G414" s="96" t="s">
        <v>66</v>
      </c>
      <c r="H414" s="169" t="s">
        <v>111</v>
      </c>
      <c r="I414" s="171"/>
      <c r="J414" s="171"/>
      <c r="K414" s="171"/>
      <c r="L414" s="171"/>
      <c r="M414" s="171"/>
      <c r="N414" s="171"/>
      <c r="O414" s="172"/>
      <c r="P414" s="83"/>
      <c r="Q414" s="56"/>
    </row>
    <row r="415" spans="2:17" ht="15">
      <c r="B415" s="83"/>
      <c r="C415" s="97" t="s">
        <v>67</v>
      </c>
      <c r="D415" s="169" t="s">
        <v>126</v>
      </c>
      <c r="E415" s="170"/>
      <c r="F415" s="95"/>
      <c r="G415" s="98" t="s">
        <v>68</v>
      </c>
      <c r="H415" s="169" t="s">
        <v>129</v>
      </c>
      <c r="I415" s="171"/>
      <c r="J415" s="171"/>
      <c r="K415" s="171"/>
      <c r="L415" s="171"/>
      <c r="M415" s="171"/>
      <c r="N415" s="171"/>
      <c r="O415" s="172"/>
      <c r="P415" s="83"/>
      <c r="Q415" s="56"/>
    </row>
    <row r="416" spans="2:17" ht="15">
      <c r="B416" s="78"/>
      <c r="C416" s="99" t="s">
        <v>82</v>
      </c>
      <c r="D416" s="100"/>
      <c r="E416" s="101"/>
      <c r="F416" s="102"/>
      <c r="G416" s="99" t="s">
        <v>82</v>
      </c>
      <c r="H416" s="103"/>
      <c r="I416" s="103"/>
      <c r="J416" s="103"/>
      <c r="K416" s="103"/>
      <c r="L416" s="103"/>
      <c r="M416" s="103"/>
      <c r="N416" s="103"/>
      <c r="O416" s="103"/>
      <c r="P416" s="90"/>
      <c r="Q416" s="56"/>
    </row>
    <row r="417" spans="2:17" ht="15">
      <c r="B417" s="83"/>
      <c r="C417" s="94"/>
      <c r="D417" s="169" t="s">
        <v>248</v>
      </c>
      <c r="E417" s="170"/>
      <c r="F417" s="95"/>
      <c r="G417" s="96"/>
      <c r="H417" s="169" t="s">
        <v>111</v>
      </c>
      <c r="I417" s="171"/>
      <c r="J417" s="171"/>
      <c r="K417" s="171"/>
      <c r="L417" s="171"/>
      <c r="M417" s="171"/>
      <c r="N417" s="171"/>
      <c r="O417" s="172"/>
      <c r="P417" s="83"/>
      <c r="Q417" s="56"/>
    </row>
    <row r="418" spans="2:17" ht="15">
      <c r="B418" s="83"/>
      <c r="C418" s="104"/>
      <c r="D418" s="169" t="s">
        <v>126</v>
      </c>
      <c r="E418" s="170"/>
      <c r="F418" s="95"/>
      <c r="G418" s="105"/>
      <c r="H418" s="169" t="s">
        <v>129</v>
      </c>
      <c r="I418" s="171"/>
      <c r="J418" s="171"/>
      <c r="K418" s="171"/>
      <c r="L418" s="171"/>
      <c r="M418" s="171"/>
      <c r="N418" s="171"/>
      <c r="O418" s="172"/>
      <c r="P418" s="83"/>
      <c r="Q418" s="56"/>
    </row>
    <row r="419" spans="2:17" ht="15.75">
      <c r="B419" s="78"/>
      <c r="C419" s="80"/>
      <c r="D419" s="80"/>
      <c r="E419" s="80"/>
      <c r="F419" s="80"/>
      <c r="G419" s="89" t="s">
        <v>83</v>
      </c>
      <c r="H419" s="106"/>
      <c r="I419" s="106"/>
      <c r="J419" s="106"/>
      <c r="K419" s="80"/>
      <c r="L419" s="80"/>
      <c r="M419" s="80"/>
      <c r="N419" s="107"/>
      <c r="O419" s="57"/>
      <c r="P419" s="90"/>
      <c r="Q419" s="56"/>
    </row>
    <row r="420" spans="2:17" ht="15">
      <c r="B420" s="78"/>
      <c r="C420" s="79" t="s">
        <v>84</v>
      </c>
      <c r="D420" s="80"/>
      <c r="E420" s="80"/>
      <c r="F420" s="80"/>
      <c r="G420" s="108" t="s">
        <v>85</v>
      </c>
      <c r="H420" s="108" t="s">
        <v>86</v>
      </c>
      <c r="I420" s="108" t="s">
        <v>87</v>
      </c>
      <c r="J420" s="108" t="s">
        <v>88</v>
      </c>
      <c r="K420" s="108" t="s">
        <v>89</v>
      </c>
      <c r="L420" s="109" t="s">
        <v>90</v>
      </c>
      <c r="M420" s="110"/>
      <c r="N420" s="111" t="s">
        <v>69</v>
      </c>
      <c r="O420" s="112" t="s">
        <v>70</v>
      </c>
      <c r="P420" s="83"/>
      <c r="Q420" s="56"/>
    </row>
    <row r="421" spans="2:17" ht="15">
      <c r="B421" s="83"/>
      <c r="C421" s="113" t="s">
        <v>91</v>
      </c>
      <c r="D421" s="114" t="str">
        <f>IF(D414&gt;"",D414&amp;" - "&amp;H414,"")</f>
        <v>Fray Hewitt - Patrik Rissanen</v>
      </c>
      <c r="E421" s="114"/>
      <c r="F421" s="115"/>
      <c r="G421" s="116">
        <v>-5</v>
      </c>
      <c r="H421" s="116">
        <v>-4</v>
      </c>
      <c r="I421" s="116">
        <v>-6</v>
      </c>
      <c r="J421" s="117"/>
      <c r="K421" s="116"/>
      <c r="L421" s="118">
        <f>IF(ISBLANK(G421),"",COUNTIF(G421:K421,"&gt;=0"))</f>
        <v>0</v>
      </c>
      <c r="M421" s="119">
        <f>IF(ISBLANK(G421),"",(IF(LEFT(G421,1)="-",1,0)+IF(LEFT(H421,1)="-",1,0)+IF(LEFT(I421,1)="-",1,0)+IF(LEFT(J421,1)="-",1,0)+IF(LEFT(K421,1)="-",1,0)))</f>
        <v>3</v>
      </c>
      <c r="N421" s="120">
        <f aca="true" t="shared" si="13" ref="N421:O425">IF(L421=3,1,"")</f>
      </c>
      <c r="O421" s="121">
        <f t="shared" si="13"/>
        <v>1</v>
      </c>
      <c r="P421" s="83"/>
      <c r="Q421" s="56"/>
    </row>
    <row r="422" spans="2:17" ht="15">
      <c r="B422" s="83"/>
      <c r="C422" s="113" t="s">
        <v>92</v>
      </c>
      <c r="D422" s="114" t="str">
        <f>IF(D415&gt;"",D415&amp;" - "&amp;H415,"")</f>
        <v>Anton Mäkinen - Samu Leskinen</v>
      </c>
      <c r="E422" s="122"/>
      <c r="F422" s="115"/>
      <c r="G422" s="123">
        <v>0</v>
      </c>
      <c r="H422" s="116">
        <v>3</v>
      </c>
      <c r="I422" s="116">
        <v>2</v>
      </c>
      <c r="J422" s="116"/>
      <c r="K422" s="116"/>
      <c r="L422" s="118">
        <f>IF(ISBLANK(G422),"",COUNTIF(G422:K422,"&gt;=0"))</f>
        <v>3</v>
      </c>
      <c r="M422" s="119">
        <f>IF(ISBLANK(G422),"",(IF(LEFT(G422,1)="-",1,0)+IF(LEFT(H422,1)="-",1,0)+IF(LEFT(I422,1)="-",1,0)+IF(LEFT(J422,1)="-",1,0)+IF(LEFT(K422,1)="-",1,0)))</f>
        <v>0</v>
      </c>
      <c r="N422" s="120">
        <f t="shared" si="13"/>
        <v>1</v>
      </c>
      <c r="O422" s="121">
        <f t="shared" si="13"/>
      </c>
      <c r="P422" s="83"/>
      <c r="Q422" s="56"/>
    </row>
    <row r="423" spans="2:17" ht="15">
      <c r="B423" s="83"/>
      <c r="C423" s="124" t="s">
        <v>71</v>
      </c>
      <c r="D423" s="125" t="str">
        <f>IF(D417&gt;"",D417&amp;" / "&amp;D418,"")</f>
        <v>Fray Hewitt / Anton Mäkinen</v>
      </c>
      <c r="E423" s="126" t="str">
        <f>IF(H417&gt;"",H417&amp;" / "&amp;H418,"")</f>
        <v>Patrik Rissanen / Samu Leskinen</v>
      </c>
      <c r="F423" s="127"/>
      <c r="G423" s="128">
        <v>-8</v>
      </c>
      <c r="H423" s="129">
        <v>-7</v>
      </c>
      <c r="I423" s="130">
        <v>7</v>
      </c>
      <c r="J423" s="130">
        <v>8</v>
      </c>
      <c r="K423" s="130">
        <v>-6</v>
      </c>
      <c r="L423" s="118">
        <f>IF(ISBLANK(G423),"",COUNTIF(G423:K423,"&gt;=0"))</f>
        <v>2</v>
      </c>
      <c r="M423" s="119">
        <f>IF(ISBLANK(G423),"",(IF(LEFT(G423,1)="-",1,0)+IF(LEFT(H423,1)="-",1,0)+IF(LEFT(I423,1)="-",1,0)+IF(LEFT(J423,1)="-",1,0)+IF(LEFT(K423,1)="-",1,0)))</f>
        <v>3</v>
      </c>
      <c r="N423" s="120">
        <f t="shared" si="13"/>
      </c>
      <c r="O423" s="121">
        <f t="shared" si="13"/>
        <v>1</v>
      </c>
      <c r="P423" s="83"/>
      <c r="Q423" s="56"/>
    </row>
    <row r="424" spans="2:17" ht="15">
      <c r="B424" s="83"/>
      <c r="C424" s="113" t="s">
        <v>93</v>
      </c>
      <c r="D424" s="114" t="str">
        <f>IF(+D414&gt;"",D414&amp;" - "&amp;H415,"")</f>
        <v>Fray Hewitt - Samu Leskinen</v>
      </c>
      <c r="E424" s="122"/>
      <c r="F424" s="115"/>
      <c r="G424" s="131">
        <v>14</v>
      </c>
      <c r="H424" s="117">
        <v>-5</v>
      </c>
      <c r="I424" s="116">
        <v>8</v>
      </c>
      <c r="J424" s="116">
        <v>-15</v>
      </c>
      <c r="K424" s="117">
        <v>12</v>
      </c>
      <c r="L424" s="118">
        <f>IF(ISBLANK(G424),"",COUNTIF(G424:K424,"&gt;=0"))</f>
        <v>3</v>
      </c>
      <c r="M424" s="119">
        <f>IF(ISBLANK(G424),"",(IF(LEFT(G424,1)="-",1,0)+IF(LEFT(H424,1)="-",1,0)+IF(LEFT(I424,1)="-",1,0)+IF(LEFT(J424,1)="-",1,0)+IF(LEFT(K424,1)="-",1,0)))</f>
        <v>2</v>
      </c>
      <c r="N424" s="120">
        <f t="shared" si="13"/>
        <v>1</v>
      </c>
      <c r="O424" s="121">
        <f t="shared" si="13"/>
      </c>
      <c r="P424" s="83"/>
      <c r="Q424" s="56"/>
    </row>
    <row r="425" spans="2:17" ht="15.75" thickBot="1">
      <c r="B425" s="83"/>
      <c r="C425" s="113" t="s">
        <v>94</v>
      </c>
      <c r="D425" s="114" t="str">
        <f>IF(+D415&gt;"",D415&amp;" - "&amp;H414,"")</f>
        <v>Anton Mäkinen - Patrik Rissanen</v>
      </c>
      <c r="E425" s="122"/>
      <c r="F425" s="115"/>
      <c r="G425" s="117">
        <v>-6</v>
      </c>
      <c r="H425" s="116">
        <v>8</v>
      </c>
      <c r="I425" s="117">
        <v>-7</v>
      </c>
      <c r="J425" s="116">
        <v>-7</v>
      </c>
      <c r="K425" s="116"/>
      <c r="L425" s="118">
        <f>IF(ISBLANK(G425),"",COUNTIF(G425:K425,"&gt;=0"))</f>
        <v>1</v>
      </c>
      <c r="M425" s="132">
        <f>IF(ISBLANK(G425),"",(IF(LEFT(G425,1)="-",1,0)+IF(LEFT(H425,1)="-",1,0)+IF(LEFT(I425,1)="-",1,0)+IF(LEFT(J425,1)="-",1,0)+IF(LEFT(K425,1)="-",1,0)))</f>
        <v>3</v>
      </c>
      <c r="N425" s="120">
        <f t="shared" si="13"/>
      </c>
      <c r="O425" s="121">
        <f t="shared" si="13"/>
        <v>1</v>
      </c>
      <c r="P425" s="83"/>
      <c r="Q425" s="56"/>
    </row>
    <row r="426" spans="2:17" ht="16.5" thickBot="1">
      <c r="B426" s="78"/>
      <c r="C426" s="80"/>
      <c r="D426" s="80"/>
      <c r="E426" s="80"/>
      <c r="F426" s="80"/>
      <c r="G426" s="80"/>
      <c r="H426" s="80"/>
      <c r="I426" s="80"/>
      <c r="J426" s="133" t="s">
        <v>95</v>
      </c>
      <c r="K426" s="134"/>
      <c r="L426" s="135">
        <f>IF(ISBLANK(E421),"",SUM(L421:L425))</f>
      </c>
      <c r="M426" s="136">
        <f>IF(ISBLANK(F421),"",SUM(M421:M425))</f>
      </c>
      <c r="N426" s="137">
        <f>IF(ISBLANK(G421),"",SUM(N421:N425))</f>
        <v>2</v>
      </c>
      <c r="O426" s="138">
        <f>IF(ISBLANK(G421),"",SUM(O421:O425))</f>
        <v>3</v>
      </c>
      <c r="P426" s="83"/>
      <c r="Q426" s="56"/>
    </row>
    <row r="427" spans="2:17" ht="15">
      <c r="B427" s="78"/>
      <c r="C427" s="139" t="s">
        <v>96</v>
      </c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90"/>
      <c r="Q427" s="56"/>
    </row>
    <row r="428" spans="2:17" ht="15">
      <c r="B428" s="78"/>
      <c r="C428" s="140" t="s">
        <v>72</v>
      </c>
      <c r="D428" s="140"/>
      <c r="E428" s="140" t="s">
        <v>73</v>
      </c>
      <c r="F428" s="141"/>
      <c r="G428" s="140"/>
      <c r="H428" s="140" t="s">
        <v>41</v>
      </c>
      <c r="I428" s="141"/>
      <c r="J428" s="140"/>
      <c r="K428" s="142" t="s">
        <v>97</v>
      </c>
      <c r="L428" s="57"/>
      <c r="M428" s="80"/>
      <c r="N428" s="80"/>
      <c r="O428" s="80"/>
      <c r="P428" s="90"/>
      <c r="Q428" s="56"/>
    </row>
    <row r="429" spans="2:17" ht="16.5" thickBot="1">
      <c r="B429" s="78"/>
      <c r="C429" s="80"/>
      <c r="D429" s="80"/>
      <c r="E429" s="80"/>
      <c r="F429" s="80"/>
      <c r="G429" s="80"/>
      <c r="H429" s="80"/>
      <c r="I429" s="80"/>
      <c r="J429" s="80"/>
      <c r="K429" s="162" t="str">
        <f>IF(N426=3,D413,IF(O426=3,H413,""))</f>
        <v>KUPTS 1</v>
      </c>
      <c r="L429" s="163"/>
      <c r="M429" s="163"/>
      <c r="N429" s="163"/>
      <c r="O429" s="164"/>
      <c r="P429" s="83"/>
      <c r="Q429" s="56"/>
    </row>
    <row r="430" spans="2:17" ht="18">
      <c r="B430" s="143"/>
      <c r="C430" s="144"/>
      <c r="D430" s="144"/>
      <c r="E430" s="144"/>
      <c r="F430" s="144"/>
      <c r="G430" s="144"/>
      <c r="H430" s="144"/>
      <c r="I430" s="144"/>
      <c r="J430" s="144"/>
      <c r="K430" s="145"/>
      <c r="L430" s="145"/>
      <c r="M430" s="145"/>
      <c r="N430" s="145"/>
      <c r="O430" s="145"/>
      <c r="P430" s="146"/>
      <c r="Q430" s="56"/>
    </row>
    <row r="431" spans="3:17" ht="15">
      <c r="C431" s="147" t="s">
        <v>98</v>
      </c>
      <c r="Q431" s="56"/>
    </row>
    <row r="432" ht="15">
      <c r="Q432" s="56"/>
    </row>
    <row r="433" ht="15">
      <c r="Q433" s="56"/>
    </row>
    <row r="434" ht="15">
      <c r="Q434" s="56"/>
    </row>
    <row r="435" ht="15">
      <c r="Q435" s="56"/>
    </row>
    <row r="436" ht="15">
      <c r="Q436" s="56"/>
    </row>
    <row r="437" spans="2:17" ht="15.75">
      <c r="B437" s="73"/>
      <c r="C437" s="74"/>
      <c r="D437" s="75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7"/>
      <c r="Q437" s="56"/>
    </row>
    <row r="438" spans="2:17" ht="15.75">
      <c r="B438" s="78"/>
      <c r="C438" s="57"/>
      <c r="D438" s="79" t="s">
        <v>75</v>
      </c>
      <c r="E438" s="80"/>
      <c r="F438" s="80"/>
      <c r="G438" s="57"/>
      <c r="H438" s="81" t="s">
        <v>61</v>
      </c>
      <c r="I438" s="82"/>
      <c r="J438" s="173" t="s">
        <v>247</v>
      </c>
      <c r="K438" s="174"/>
      <c r="L438" s="174"/>
      <c r="M438" s="174"/>
      <c r="N438" s="174"/>
      <c r="O438" s="175"/>
      <c r="P438" s="83"/>
      <c r="Q438" s="56"/>
    </row>
    <row r="439" spans="2:17" ht="20.25">
      <c r="B439" s="78"/>
      <c r="C439" s="84"/>
      <c r="D439" s="85" t="s">
        <v>76</v>
      </c>
      <c r="E439" s="80"/>
      <c r="F439" s="80"/>
      <c r="G439" s="57"/>
      <c r="H439" s="81" t="s">
        <v>62</v>
      </c>
      <c r="I439" s="82"/>
      <c r="J439" s="173"/>
      <c r="K439" s="174"/>
      <c r="L439" s="174"/>
      <c r="M439" s="174"/>
      <c r="N439" s="174"/>
      <c r="O439" s="175"/>
      <c r="P439" s="83"/>
      <c r="Q439" s="56"/>
    </row>
    <row r="440" spans="2:17" ht="15">
      <c r="B440" s="78"/>
      <c r="C440" s="80"/>
      <c r="D440" s="86" t="s">
        <v>77</v>
      </c>
      <c r="E440" s="80"/>
      <c r="F440" s="80"/>
      <c r="G440" s="80"/>
      <c r="H440" s="81" t="s">
        <v>63</v>
      </c>
      <c r="I440" s="87"/>
      <c r="J440" s="180" t="s">
        <v>27</v>
      </c>
      <c r="K440" s="180"/>
      <c r="L440" s="180"/>
      <c r="M440" s="180"/>
      <c r="N440" s="180"/>
      <c r="O440" s="183"/>
      <c r="P440" s="83"/>
      <c r="Q440" s="56"/>
    </row>
    <row r="441" spans="2:17" ht="15.75">
      <c r="B441" s="78"/>
      <c r="C441" s="80"/>
      <c r="D441" s="80"/>
      <c r="E441" s="80"/>
      <c r="F441" s="80"/>
      <c r="G441" s="80"/>
      <c r="H441" s="81" t="s">
        <v>78</v>
      </c>
      <c r="I441" s="82"/>
      <c r="J441" s="177"/>
      <c r="K441" s="178"/>
      <c r="L441" s="178"/>
      <c r="M441" s="88" t="s">
        <v>64</v>
      </c>
      <c r="N441" s="179"/>
      <c r="O441" s="176"/>
      <c r="P441" s="83"/>
      <c r="Q441" s="56"/>
    </row>
    <row r="442" spans="2:17" ht="15">
      <c r="B442" s="78"/>
      <c r="C442" s="57"/>
      <c r="D442" s="89" t="s">
        <v>79</v>
      </c>
      <c r="E442" s="80"/>
      <c r="F442" s="80"/>
      <c r="G442" s="80"/>
      <c r="H442" s="89" t="s">
        <v>79</v>
      </c>
      <c r="I442" s="80"/>
      <c r="J442" s="80"/>
      <c r="K442" s="80"/>
      <c r="L442" s="80"/>
      <c r="M442" s="80"/>
      <c r="N442" s="80"/>
      <c r="O442" s="80"/>
      <c r="P442" s="90"/>
      <c r="Q442" s="56"/>
    </row>
    <row r="443" spans="2:17" ht="15.75">
      <c r="B443" s="83"/>
      <c r="C443" s="91" t="s">
        <v>80</v>
      </c>
      <c r="D443" s="165" t="s">
        <v>249</v>
      </c>
      <c r="E443" s="166"/>
      <c r="F443" s="92"/>
      <c r="G443" s="93" t="s">
        <v>81</v>
      </c>
      <c r="H443" s="165" t="s">
        <v>250</v>
      </c>
      <c r="I443" s="167"/>
      <c r="J443" s="167"/>
      <c r="K443" s="167"/>
      <c r="L443" s="167"/>
      <c r="M443" s="167"/>
      <c r="N443" s="167"/>
      <c r="O443" s="168"/>
      <c r="P443" s="83"/>
      <c r="Q443" s="56"/>
    </row>
    <row r="444" spans="2:17" ht="15">
      <c r="B444" s="83"/>
      <c r="C444" s="94" t="s">
        <v>65</v>
      </c>
      <c r="D444" s="169" t="s">
        <v>251</v>
      </c>
      <c r="E444" s="170"/>
      <c r="F444" s="95"/>
      <c r="G444" s="96" t="s">
        <v>66</v>
      </c>
      <c r="H444" s="169" t="s">
        <v>253</v>
      </c>
      <c r="I444" s="171"/>
      <c r="J444" s="171"/>
      <c r="K444" s="171"/>
      <c r="L444" s="171"/>
      <c r="M444" s="171"/>
      <c r="N444" s="171"/>
      <c r="O444" s="172"/>
      <c r="P444" s="83"/>
      <c r="Q444" s="56"/>
    </row>
    <row r="445" spans="2:17" ht="15">
      <c r="B445" s="83"/>
      <c r="C445" s="97" t="s">
        <v>67</v>
      </c>
      <c r="D445" s="169" t="s">
        <v>252</v>
      </c>
      <c r="E445" s="170"/>
      <c r="F445" s="95"/>
      <c r="G445" s="98" t="s">
        <v>68</v>
      </c>
      <c r="H445" s="169" t="s">
        <v>120</v>
      </c>
      <c r="I445" s="171"/>
      <c r="J445" s="171"/>
      <c r="K445" s="171"/>
      <c r="L445" s="171"/>
      <c r="M445" s="171"/>
      <c r="N445" s="171"/>
      <c r="O445" s="172"/>
      <c r="P445" s="83"/>
      <c r="Q445" s="56"/>
    </row>
    <row r="446" spans="2:17" ht="15">
      <c r="B446" s="78"/>
      <c r="C446" s="99" t="s">
        <v>82</v>
      </c>
      <c r="D446" s="100"/>
      <c r="E446" s="101"/>
      <c r="F446" s="102"/>
      <c r="G446" s="99" t="s">
        <v>82</v>
      </c>
      <c r="H446" s="103"/>
      <c r="I446" s="103"/>
      <c r="J446" s="103"/>
      <c r="K446" s="103"/>
      <c r="L446" s="103"/>
      <c r="M446" s="103"/>
      <c r="N446" s="103"/>
      <c r="O446" s="103"/>
      <c r="P446" s="90"/>
      <c r="Q446" s="56"/>
    </row>
    <row r="447" spans="2:17" ht="15">
      <c r="B447" s="83"/>
      <c r="C447" s="94"/>
      <c r="D447" s="169" t="s">
        <v>251</v>
      </c>
      <c r="E447" s="170"/>
      <c r="F447" s="95"/>
      <c r="G447" s="96"/>
      <c r="H447" s="169" t="s">
        <v>253</v>
      </c>
      <c r="I447" s="171"/>
      <c r="J447" s="171"/>
      <c r="K447" s="171"/>
      <c r="L447" s="171"/>
      <c r="M447" s="171"/>
      <c r="N447" s="171"/>
      <c r="O447" s="172"/>
      <c r="P447" s="83"/>
      <c r="Q447" s="56"/>
    </row>
    <row r="448" spans="2:17" ht="15">
      <c r="B448" s="83"/>
      <c r="C448" s="104"/>
      <c r="D448" s="169" t="s">
        <v>254</v>
      </c>
      <c r="E448" s="170"/>
      <c r="F448" s="95"/>
      <c r="G448" s="105"/>
      <c r="H448" s="169" t="s">
        <v>120</v>
      </c>
      <c r="I448" s="171"/>
      <c r="J448" s="171"/>
      <c r="K448" s="171"/>
      <c r="L448" s="171"/>
      <c r="M448" s="171"/>
      <c r="N448" s="171"/>
      <c r="O448" s="172"/>
      <c r="P448" s="83"/>
      <c r="Q448" s="56"/>
    </row>
    <row r="449" spans="2:17" ht="15.75">
      <c r="B449" s="78"/>
      <c r="C449" s="80"/>
      <c r="D449" s="80"/>
      <c r="E449" s="80"/>
      <c r="F449" s="80"/>
      <c r="G449" s="89" t="s">
        <v>83</v>
      </c>
      <c r="H449" s="106"/>
      <c r="I449" s="106"/>
      <c r="J449" s="106"/>
      <c r="K449" s="80"/>
      <c r="L449" s="80"/>
      <c r="M449" s="80"/>
      <c r="N449" s="107"/>
      <c r="O449" s="57"/>
      <c r="P449" s="90"/>
      <c r="Q449" s="56"/>
    </row>
    <row r="450" spans="2:17" ht="15">
      <c r="B450" s="78"/>
      <c r="C450" s="79" t="s">
        <v>84</v>
      </c>
      <c r="D450" s="80"/>
      <c r="E450" s="80"/>
      <c r="F450" s="80"/>
      <c r="G450" s="108" t="s">
        <v>85</v>
      </c>
      <c r="H450" s="108" t="s">
        <v>86</v>
      </c>
      <c r="I450" s="108" t="s">
        <v>87</v>
      </c>
      <c r="J450" s="108" t="s">
        <v>88</v>
      </c>
      <c r="K450" s="108" t="s">
        <v>89</v>
      </c>
      <c r="L450" s="109" t="s">
        <v>90</v>
      </c>
      <c r="M450" s="110"/>
      <c r="N450" s="111" t="s">
        <v>69</v>
      </c>
      <c r="O450" s="112" t="s">
        <v>70</v>
      </c>
      <c r="P450" s="83"/>
      <c r="Q450" s="56"/>
    </row>
    <row r="451" spans="2:17" ht="15">
      <c r="B451" s="83"/>
      <c r="C451" s="113" t="s">
        <v>91</v>
      </c>
      <c r="D451" s="114" t="str">
        <f>IF(D444&gt;"",D444&amp;" - "&amp;H444,"")</f>
        <v>Joonatan Nieminen - Aapeli Tamminen</v>
      </c>
      <c r="E451" s="114"/>
      <c r="F451" s="115"/>
      <c r="G451" s="116">
        <v>2</v>
      </c>
      <c r="H451" s="116">
        <v>6</v>
      </c>
      <c r="I451" s="116">
        <v>4</v>
      </c>
      <c r="J451" s="117"/>
      <c r="K451" s="116"/>
      <c r="L451" s="118">
        <f>IF(ISBLANK(G451),"",COUNTIF(G451:K451,"&gt;=0"))</f>
        <v>3</v>
      </c>
      <c r="M451" s="119">
        <f>IF(ISBLANK(G451),"",(IF(LEFT(G451,1)="-",1,0)+IF(LEFT(H451,1)="-",1,0)+IF(LEFT(I451,1)="-",1,0)+IF(LEFT(J451,1)="-",1,0)+IF(LEFT(K451,1)="-",1,0)))</f>
        <v>0</v>
      </c>
      <c r="N451" s="120">
        <f aca="true" t="shared" si="14" ref="N451:O455">IF(L451=3,1,"")</f>
        <v>1</v>
      </c>
      <c r="O451" s="121">
        <f t="shared" si="14"/>
      </c>
      <c r="P451" s="83"/>
      <c r="Q451" s="56"/>
    </row>
    <row r="452" spans="2:17" ht="15">
      <c r="B452" s="83"/>
      <c r="C452" s="113" t="s">
        <v>92</v>
      </c>
      <c r="D452" s="114" t="str">
        <f>IF(D445&gt;"",D445&amp;" - "&amp;H445,"")</f>
        <v>Eero Ahola - Veikka Flemming</v>
      </c>
      <c r="E452" s="122"/>
      <c r="F452" s="115"/>
      <c r="G452" s="123">
        <v>-3</v>
      </c>
      <c r="H452" s="116">
        <v>-10</v>
      </c>
      <c r="I452" s="116">
        <v>-4</v>
      </c>
      <c r="J452" s="116"/>
      <c r="K452" s="116"/>
      <c r="L452" s="118">
        <f>IF(ISBLANK(G452),"",COUNTIF(G452:K452,"&gt;=0"))</f>
        <v>0</v>
      </c>
      <c r="M452" s="119">
        <f>IF(ISBLANK(G452),"",(IF(LEFT(G452,1)="-",1,0)+IF(LEFT(H452,1)="-",1,0)+IF(LEFT(I452,1)="-",1,0)+IF(LEFT(J452,1)="-",1,0)+IF(LEFT(K452,1)="-",1,0)))</f>
        <v>3</v>
      </c>
      <c r="N452" s="120">
        <f t="shared" si="14"/>
      </c>
      <c r="O452" s="121">
        <f t="shared" si="14"/>
        <v>1</v>
      </c>
      <c r="P452" s="83"/>
      <c r="Q452" s="56"/>
    </row>
    <row r="453" spans="2:17" ht="15">
      <c r="B453" s="83"/>
      <c r="C453" s="124" t="s">
        <v>71</v>
      </c>
      <c r="D453" s="125" t="str">
        <f>IF(D447&gt;"",D447&amp;" / "&amp;D448,"")</f>
        <v>Joonatan Nieminen / Aleksi Tiljander</v>
      </c>
      <c r="E453" s="126" t="str">
        <f>IF(H447&gt;"",H447&amp;" / "&amp;H448,"")</f>
        <v>Aapeli Tamminen / Veikka Flemming</v>
      </c>
      <c r="F453" s="127"/>
      <c r="G453" s="128">
        <v>-9</v>
      </c>
      <c r="H453" s="129">
        <v>-13</v>
      </c>
      <c r="I453" s="130">
        <v>10</v>
      </c>
      <c r="J453" s="130">
        <v>9</v>
      </c>
      <c r="K453" s="130">
        <v>7</v>
      </c>
      <c r="L453" s="118">
        <f>IF(ISBLANK(G453),"",COUNTIF(G453:K453,"&gt;=0"))</f>
        <v>3</v>
      </c>
      <c r="M453" s="119">
        <f>IF(ISBLANK(G453),"",(IF(LEFT(G453,1)="-",1,0)+IF(LEFT(H453,1)="-",1,0)+IF(LEFT(I453,1)="-",1,0)+IF(LEFT(J453,1)="-",1,0)+IF(LEFT(K453,1)="-",1,0)))</f>
        <v>2</v>
      </c>
      <c r="N453" s="120">
        <f t="shared" si="14"/>
        <v>1</v>
      </c>
      <c r="O453" s="121">
        <f t="shared" si="14"/>
      </c>
      <c r="P453" s="83"/>
      <c r="Q453" s="56"/>
    </row>
    <row r="454" spans="2:17" ht="15">
      <c r="B454" s="83"/>
      <c r="C454" s="113" t="s">
        <v>93</v>
      </c>
      <c r="D454" s="114" t="str">
        <f>IF(+D444&gt;"",D444&amp;" - "&amp;H445,"")</f>
        <v>Joonatan Nieminen - Veikka Flemming</v>
      </c>
      <c r="E454" s="122"/>
      <c r="F454" s="115"/>
      <c r="G454" s="131">
        <v>-8</v>
      </c>
      <c r="H454" s="117">
        <v>-4</v>
      </c>
      <c r="I454" s="116">
        <v>-3</v>
      </c>
      <c r="J454" s="116"/>
      <c r="K454" s="117"/>
      <c r="L454" s="118">
        <f>IF(ISBLANK(G454),"",COUNTIF(G454:K454,"&gt;=0"))</f>
        <v>0</v>
      </c>
      <c r="M454" s="119">
        <f>IF(ISBLANK(G454),"",(IF(LEFT(G454,1)="-",1,0)+IF(LEFT(H454,1)="-",1,0)+IF(LEFT(I454,1)="-",1,0)+IF(LEFT(J454,1)="-",1,0)+IF(LEFT(K454,1)="-",1,0)))</f>
        <v>3</v>
      </c>
      <c r="N454" s="120">
        <f t="shared" si="14"/>
      </c>
      <c r="O454" s="121">
        <f t="shared" si="14"/>
        <v>1</v>
      </c>
      <c r="P454" s="83"/>
      <c r="Q454" s="56"/>
    </row>
    <row r="455" spans="2:17" ht="15.75" thickBot="1">
      <c r="B455" s="83"/>
      <c r="C455" s="113" t="s">
        <v>94</v>
      </c>
      <c r="D455" s="114" t="str">
        <f>IF(+D445&gt;"",D445&amp;" - "&amp;H444,"")</f>
        <v>Eero Ahola - Aapeli Tamminen</v>
      </c>
      <c r="E455" s="122"/>
      <c r="F455" s="115"/>
      <c r="G455" s="117">
        <v>9</v>
      </c>
      <c r="H455" s="116">
        <v>5</v>
      </c>
      <c r="I455" s="117">
        <v>4</v>
      </c>
      <c r="J455" s="116"/>
      <c r="K455" s="116"/>
      <c r="L455" s="118">
        <f>IF(ISBLANK(G455),"",COUNTIF(G455:K455,"&gt;=0"))</f>
        <v>3</v>
      </c>
      <c r="M455" s="132">
        <f>IF(ISBLANK(G455),"",(IF(LEFT(G455,1)="-",1,0)+IF(LEFT(H455,1)="-",1,0)+IF(LEFT(I455,1)="-",1,0)+IF(LEFT(J455,1)="-",1,0)+IF(LEFT(K455,1)="-",1,0)))</f>
        <v>0</v>
      </c>
      <c r="N455" s="120">
        <f t="shared" si="14"/>
        <v>1</v>
      </c>
      <c r="O455" s="121">
        <f t="shared" si="14"/>
      </c>
      <c r="P455" s="83"/>
      <c r="Q455" s="56"/>
    </row>
    <row r="456" spans="2:17" ht="16.5" thickBot="1">
      <c r="B456" s="78"/>
      <c r="C456" s="80"/>
      <c r="D456" s="80"/>
      <c r="E456" s="80"/>
      <c r="F456" s="80"/>
      <c r="G456" s="80"/>
      <c r="H456" s="80"/>
      <c r="I456" s="80"/>
      <c r="J456" s="133" t="s">
        <v>95</v>
      </c>
      <c r="K456" s="134"/>
      <c r="L456" s="135">
        <f>IF(ISBLANK(E451),"",SUM(L451:L455))</f>
      </c>
      <c r="M456" s="136">
        <f>IF(ISBLANK(F451),"",SUM(M451:M455))</f>
      </c>
      <c r="N456" s="137">
        <f>IF(ISBLANK(G451),"",SUM(N451:N455))</f>
        <v>3</v>
      </c>
      <c r="O456" s="138">
        <f>IF(ISBLANK(G451),"",SUM(O451:O455))</f>
        <v>2</v>
      </c>
      <c r="P456" s="83"/>
      <c r="Q456" s="56"/>
    </row>
    <row r="457" spans="2:17" ht="15">
      <c r="B457" s="78"/>
      <c r="C457" s="139" t="s">
        <v>96</v>
      </c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90"/>
      <c r="Q457" s="56"/>
    </row>
    <row r="458" spans="2:17" ht="15">
      <c r="B458" s="78"/>
      <c r="C458" s="140" t="s">
        <v>72</v>
      </c>
      <c r="D458" s="140"/>
      <c r="E458" s="140" t="s">
        <v>73</v>
      </c>
      <c r="F458" s="141"/>
      <c r="G458" s="140"/>
      <c r="H458" s="140" t="s">
        <v>41</v>
      </c>
      <c r="I458" s="141"/>
      <c r="J458" s="140"/>
      <c r="K458" s="142" t="s">
        <v>97</v>
      </c>
      <c r="L458" s="57"/>
      <c r="M458" s="80"/>
      <c r="N458" s="80"/>
      <c r="O458" s="80"/>
      <c r="P458" s="90"/>
      <c r="Q458" s="56"/>
    </row>
    <row r="459" spans="2:17" ht="16.5" thickBot="1">
      <c r="B459" s="78"/>
      <c r="C459" s="80"/>
      <c r="D459" s="80"/>
      <c r="E459" s="80"/>
      <c r="F459" s="80"/>
      <c r="G459" s="80"/>
      <c r="H459" s="80"/>
      <c r="I459" s="80"/>
      <c r="J459" s="80"/>
      <c r="K459" s="162" t="str">
        <f>IF(N456=3,D443,IF(O456=3,H443,""))</f>
        <v>POR 83</v>
      </c>
      <c r="L459" s="163"/>
      <c r="M459" s="163"/>
      <c r="N459" s="163"/>
      <c r="O459" s="164"/>
      <c r="P459" s="83"/>
      <c r="Q459" s="56"/>
    </row>
    <row r="460" spans="2:17" ht="18">
      <c r="B460" s="143"/>
      <c r="C460" s="144"/>
      <c r="D460" s="144"/>
      <c r="E460" s="144"/>
      <c r="F460" s="144"/>
      <c r="G460" s="144"/>
      <c r="H460" s="144"/>
      <c r="I460" s="144"/>
      <c r="J460" s="144"/>
      <c r="K460" s="145"/>
      <c r="L460" s="145"/>
      <c r="M460" s="145"/>
      <c r="N460" s="145"/>
      <c r="O460" s="145"/>
      <c r="P460" s="146"/>
      <c r="Q460" s="56"/>
    </row>
    <row r="461" spans="3:17" ht="15">
      <c r="C461" s="147" t="s">
        <v>98</v>
      </c>
      <c r="Q461" s="56"/>
    </row>
    <row r="462" ht="15">
      <c r="Q462" s="56"/>
    </row>
    <row r="463" ht="15">
      <c r="Q463" s="56"/>
    </row>
    <row r="464" ht="15">
      <c r="Q464" s="56"/>
    </row>
    <row r="465" ht="15">
      <c r="Q465" s="56"/>
    </row>
    <row r="466" ht="15">
      <c r="Q466" s="56"/>
    </row>
    <row r="467" spans="2:17" ht="15.75">
      <c r="B467" s="73"/>
      <c r="C467" s="74"/>
      <c r="D467" s="75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7"/>
      <c r="Q467" s="56"/>
    </row>
    <row r="468" spans="2:17" ht="15.75">
      <c r="B468" s="78"/>
      <c r="C468" s="57"/>
      <c r="D468" s="79" t="s">
        <v>75</v>
      </c>
      <c r="E468" s="80"/>
      <c r="F468" s="80"/>
      <c r="G468" s="57"/>
      <c r="H468" s="81" t="s">
        <v>61</v>
      </c>
      <c r="I468" s="82"/>
      <c r="J468" s="180" t="s">
        <v>247</v>
      </c>
      <c r="K468" s="181"/>
      <c r="L468" s="181"/>
      <c r="M468" s="181"/>
      <c r="N468" s="181"/>
      <c r="O468" s="182"/>
      <c r="P468" s="83"/>
      <c r="Q468" s="56"/>
    </row>
    <row r="469" spans="2:17" ht="20.25">
      <c r="B469" s="78"/>
      <c r="C469" s="84"/>
      <c r="D469" s="85" t="s">
        <v>76</v>
      </c>
      <c r="E469" s="80"/>
      <c r="F469" s="80"/>
      <c r="G469" s="57"/>
      <c r="H469" s="81" t="s">
        <v>62</v>
      </c>
      <c r="I469" s="82"/>
      <c r="J469" s="180"/>
      <c r="K469" s="181"/>
      <c r="L469" s="181"/>
      <c r="M469" s="181"/>
      <c r="N469" s="181"/>
      <c r="O469" s="182"/>
      <c r="P469" s="83"/>
      <c r="Q469" s="56"/>
    </row>
    <row r="470" spans="2:17" ht="15">
      <c r="B470" s="78"/>
      <c r="C470" s="80"/>
      <c r="D470" s="86" t="s">
        <v>77</v>
      </c>
      <c r="E470" s="80"/>
      <c r="F470" s="80"/>
      <c r="G470" s="80"/>
      <c r="H470" s="81" t="s">
        <v>63</v>
      </c>
      <c r="I470" s="87"/>
      <c r="J470" s="180" t="s">
        <v>28</v>
      </c>
      <c r="K470" s="180"/>
      <c r="L470" s="180"/>
      <c r="M470" s="180"/>
      <c r="N470" s="180"/>
      <c r="O470" s="183"/>
      <c r="P470" s="83"/>
      <c r="Q470" s="56"/>
    </row>
    <row r="471" spans="2:17" ht="15.75">
      <c r="B471" s="78"/>
      <c r="C471" s="80"/>
      <c r="D471" s="80"/>
      <c r="E471" s="80"/>
      <c r="F471" s="80"/>
      <c r="G471" s="80"/>
      <c r="H471" s="81" t="s">
        <v>78</v>
      </c>
      <c r="I471" s="82"/>
      <c r="J471" s="177"/>
      <c r="K471" s="178"/>
      <c r="L471" s="178"/>
      <c r="M471" s="88" t="s">
        <v>64</v>
      </c>
      <c r="N471" s="179"/>
      <c r="O471" s="176"/>
      <c r="P471" s="83"/>
      <c r="Q471" s="56"/>
    </row>
    <row r="472" spans="2:17" ht="15">
      <c r="B472" s="78"/>
      <c r="C472" s="57"/>
      <c r="D472" s="89" t="s">
        <v>79</v>
      </c>
      <c r="E472" s="80"/>
      <c r="F472" s="80"/>
      <c r="G472" s="80"/>
      <c r="H472" s="89" t="s">
        <v>79</v>
      </c>
      <c r="I472" s="80"/>
      <c r="J472" s="80"/>
      <c r="K472" s="80"/>
      <c r="L472" s="80"/>
      <c r="M472" s="80"/>
      <c r="N472" s="80"/>
      <c r="O472" s="80"/>
      <c r="P472" s="90"/>
      <c r="Q472" s="56"/>
    </row>
    <row r="473" spans="2:17" ht="15.75">
      <c r="B473" s="83"/>
      <c r="C473" s="91" t="s">
        <v>80</v>
      </c>
      <c r="D473" s="165" t="s">
        <v>255</v>
      </c>
      <c r="E473" s="166"/>
      <c r="F473" s="92"/>
      <c r="G473" s="93" t="s">
        <v>81</v>
      </c>
      <c r="H473" s="165" t="s">
        <v>160</v>
      </c>
      <c r="I473" s="167"/>
      <c r="J473" s="167"/>
      <c r="K473" s="167"/>
      <c r="L473" s="167"/>
      <c r="M473" s="167"/>
      <c r="N473" s="167"/>
      <c r="O473" s="168"/>
      <c r="P473" s="83"/>
      <c r="Q473" s="56"/>
    </row>
    <row r="474" spans="2:17" ht="15">
      <c r="B474" s="83"/>
      <c r="C474" s="94" t="s">
        <v>65</v>
      </c>
      <c r="D474" s="169" t="s">
        <v>101</v>
      </c>
      <c r="E474" s="170"/>
      <c r="F474" s="95"/>
      <c r="G474" s="96" t="s">
        <v>66</v>
      </c>
      <c r="H474" s="169" t="s">
        <v>256</v>
      </c>
      <c r="I474" s="171"/>
      <c r="J474" s="171"/>
      <c r="K474" s="171"/>
      <c r="L474" s="171"/>
      <c r="M474" s="171"/>
      <c r="N474" s="171"/>
      <c r="O474" s="172"/>
      <c r="P474" s="83"/>
      <c r="Q474" s="56"/>
    </row>
    <row r="475" spans="2:17" ht="15">
      <c r="B475" s="83"/>
      <c r="C475" s="97" t="s">
        <v>67</v>
      </c>
      <c r="D475" s="169" t="s">
        <v>104</v>
      </c>
      <c r="E475" s="170"/>
      <c r="F475" s="95"/>
      <c r="G475" s="98" t="s">
        <v>68</v>
      </c>
      <c r="H475" s="169" t="s">
        <v>103</v>
      </c>
      <c r="I475" s="171"/>
      <c r="J475" s="171"/>
      <c r="K475" s="171"/>
      <c r="L475" s="171"/>
      <c r="M475" s="171"/>
      <c r="N475" s="171"/>
      <c r="O475" s="172"/>
      <c r="P475" s="83"/>
      <c r="Q475" s="56"/>
    </row>
    <row r="476" spans="2:17" ht="15">
      <c r="B476" s="78"/>
      <c r="C476" s="99" t="s">
        <v>82</v>
      </c>
      <c r="D476" s="100"/>
      <c r="E476" s="101"/>
      <c r="F476" s="102"/>
      <c r="G476" s="99" t="s">
        <v>82</v>
      </c>
      <c r="H476" s="103"/>
      <c r="I476" s="103"/>
      <c r="J476" s="103"/>
      <c r="K476" s="103"/>
      <c r="L476" s="103"/>
      <c r="M476" s="103"/>
      <c r="N476" s="103"/>
      <c r="O476" s="103"/>
      <c r="P476" s="90"/>
      <c r="Q476" s="56"/>
    </row>
    <row r="477" spans="2:17" ht="15">
      <c r="B477" s="83"/>
      <c r="C477" s="94"/>
      <c r="D477" s="169" t="s">
        <v>101</v>
      </c>
      <c r="E477" s="170"/>
      <c r="F477" s="95"/>
      <c r="G477" s="96"/>
      <c r="H477" s="169" t="s">
        <v>256</v>
      </c>
      <c r="I477" s="171"/>
      <c r="J477" s="171"/>
      <c r="K477" s="171"/>
      <c r="L477" s="171"/>
      <c r="M477" s="171"/>
      <c r="N477" s="171"/>
      <c r="O477" s="172"/>
      <c r="P477" s="83"/>
      <c r="Q477" s="56"/>
    </row>
    <row r="478" spans="2:17" ht="15">
      <c r="B478" s="83"/>
      <c r="C478" s="104"/>
      <c r="D478" s="169" t="s">
        <v>104</v>
      </c>
      <c r="E478" s="170"/>
      <c r="F478" s="95"/>
      <c r="G478" s="105"/>
      <c r="H478" s="169" t="s">
        <v>103</v>
      </c>
      <c r="I478" s="171"/>
      <c r="J478" s="171"/>
      <c r="K478" s="171"/>
      <c r="L478" s="171"/>
      <c r="M478" s="171"/>
      <c r="N478" s="171"/>
      <c r="O478" s="172"/>
      <c r="P478" s="83"/>
      <c r="Q478" s="56"/>
    </row>
    <row r="479" spans="2:17" ht="15.75">
      <c r="B479" s="78"/>
      <c r="C479" s="80"/>
      <c r="D479" s="80"/>
      <c r="E479" s="80"/>
      <c r="F479" s="80"/>
      <c r="G479" s="89" t="s">
        <v>83</v>
      </c>
      <c r="H479" s="106"/>
      <c r="I479" s="106"/>
      <c r="J479" s="106"/>
      <c r="K479" s="80"/>
      <c r="L479" s="80"/>
      <c r="M479" s="80"/>
      <c r="N479" s="107"/>
      <c r="O479" s="57"/>
      <c r="P479" s="90"/>
      <c r="Q479" s="56"/>
    </row>
    <row r="480" spans="2:17" ht="15">
      <c r="B480" s="78"/>
      <c r="C480" s="79" t="s">
        <v>84</v>
      </c>
      <c r="D480" s="80"/>
      <c r="E480" s="80"/>
      <c r="F480" s="80"/>
      <c r="G480" s="108" t="s">
        <v>85</v>
      </c>
      <c r="H480" s="108" t="s">
        <v>86</v>
      </c>
      <c r="I480" s="108" t="s">
        <v>87</v>
      </c>
      <c r="J480" s="108" t="s">
        <v>88</v>
      </c>
      <c r="K480" s="108" t="s">
        <v>89</v>
      </c>
      <c r="L480" s="109" t="s">
        <v>90</v>
      </c>
      <c r="M480" s="110"/>
      <c r="N480" s="111" t="s">
        <v>69</v>
      </c>
      <c r="O480" s="112" t="s">
        <v>70</v>
      </c>
      <c r="P480" s="83"/>
      <c r="Q480" s="56"/>
    </row>
    <row r="481" spans="2:17" ht="15">
      <c r="B481" s="83"/>
      <c r="C481" s="113" t="s">
        <v>91</v>
      </c>
      <c r="D481" s="114" t="str">
        <f>IF(D474&gt;"",D474&amp;" - "&amp;H474,"")</f>
        <v>Rolands Jansons - Leon Schnabel</v>
      </c>
      <c r="E481" s="114"/>
      <c r="F481" s="115"/>
      <c r="G481" s="116">
        <v>6</v>
      </c>
      <c r="H481" s="116">
        <v>5</v>
      </c>
      <c r="I481" s="116">
        <v>-7</v>
      </c>
      <c r="J481" s="117">
        <v>7</v>
      </c>
      <c r="K481" s="116"/>
      <c r="L481" s="118">
        <f>IF(ISBLANK(G481),"",COUNTIF(G481:K481,"&gt;=0"))</f>
        <v>3</v>
      </c>
      <c r="M481" s="119">
        <f>IF(ISBLANK(G481),"",(IF(LEFT(G481,1)="-",1,0)+IF(LEFT(H481,1)="-",1,0)+IF(LEFT(I481,1)="-",1,0)+IF(LEFT(J481,1)="-",1,0)+IF(LEFT(K481,1)="-",1,0)))</f>
        <v>1</v>
      </c>
      <c r="N481" s="120">
        <f aca="true" t="shared" si="15" ref="N481:O485">IF(L481=3,1,"")</f>
        <v>1</v>
      </c>
      <c r="O481" s="121">
        <f t="shared" si="15"/>
      </c>
      <c r="P481" s="83"/>
      <c r="Q481" s="56"/>
    </row>
    <row r="482" spans="2:17" ht="15">
      <c r="B482" s="83"/>
      <c r="C482" s="113" t="s">
        <v>92</v>
      </c>
      <c r="D482" s="114" t="str">
        <f>IF(D475&gt;"",D475&amp;" - "&amp;H475,"")</f>
        <v>Erik Kemppainen - Johan Nyberg</v>
      </c>
      <c r="E482" s="122"/>
      <c r="F482" s="115"/>
      <c r="G482" s="123">
        <v>6</v>
      </c>
      <c r="H482" s="116">
        <v>9</v>
      </c>
      <c r="I482" s="116">
        <v>-10</v>
      </c>
      <c r="J482" s="116">
        <v>-6</v>
      </c>
      <c r="K482" s="116">
        <v>8</v>
      </c>
      <c r="L482" s="118">
        <f>IF(ISBLANK(G482),"",COUNTIF(G482:K482,"&gt;=0"))</f>
        <v>3</v>
      </c>
      <c r="M482" s="119">
        <f>IF(ISBLANK(G482),"",(IF(LEFT(G482,1)="-",1,0)+IF(LEFT(H482,1)="-",1,0)+IF(LEFT(I482,1)="-",1,0)+IF(LEFT(J482,1)="-",1,0)+IF(LEFT(K482,1)="-",1,0)))</f>
        <v>2</v>
      </c>
      <c r="N482" s="120">
        <f t="shared" si="15"/>
        <v>1</v>
      </c>
      <c r="O482" s="121">
        <f t="shared" si="15"/>
      </c>
      <c r="P482" s="83"/>
      <c r="Q482" s="56"/>
    </row>
    <row r="483" spans="2:17" ht="15">
      <c r="B483" s="83"/>
      <c r="C483" s="124" t="s">
        <v>71</v>
      </c>
      <c r="D483" s="125" t="str">
        <f>IF(D477&gt;"",D477&amp;" / "&amp;D478,"")</f>
        <v>Rolands Jansons / Erik Kemppainen</v>
      </c>
      <c r="E483" s="126" t="str">
        <f>IF(H477&gt;"",H477&amp;" / "&amp;H478,"")</f>
        <v>Leon Schnabel / Johan Nyberg</v>
      </c>
      <c r="F483" s="127"/>
      <c r="G483" s="128">
        <v>-7</v>
      </c>
      <c r="H483" s="129">
        <v>7</v>
      </c>
      <c r="I483" s="130">
        <v>-8</v>
      </c>
      <c r="J483" s="130">
        <v>-5</v>
      </c>
      <c r="K483" s="130"/>
      <c r="L483" s="118">
        <f>IF(ISBLANK(G483),"",COUNTIF(G483:K483,"&gt;=0"))</f>
        <v>1</v>
      </c>
      <c r="M483" s="119">
        <f>IF(ISBLANK(G483),"",(IF(LEFT(G483,1)="-",1,0)+IF(LEFT(H483,1)="-",1,0)+IF(LEFT(I483,1)="-",1,0)+IF(LEFT(J483,1)="-",1,0)+IF(LEFT(K483,1)="-",1,0)))</f>
        <v>3</v>
      </c>
      <c r="N483" s="120">
        <f t="shared" si="15"/>
      </c>
      <c r="O483" s="121">
        <f t="shared" si="15"/>
        <v>1</v>
      </c>
      <c r="P483" s="83"/>
      <c r="Q483" s="56"/>
    </row>
    <row r="484" spans="2:17" ht="15">
      <c r="B484" s="83"/>
      <c r="C484" s="113" t="s">
        <v>93</v>
      </c>
      <c r="D484" s="114" t="str">
        <f>IF(+D474&gt;"",D474&amp;" - "&amp;H475,"")</f>
        <v>Rolands Jansons - Johan Nyberg</v>
      </c>
      <c r="E484" s="122"/>
      <c r="F484" s="115"/>
      <c r="G484" s="131">
        <v>-8</v>
      </c>
      <c r="H484" s="117">
        <v>12</v>
      </c>
      <c r="I484" s="116">
        <v>7</v>
      </c>
      <c r="J484" s="116">
        <v>0</v>
      </c>
      <c r="K484" s="117"/>
      <c r="L484" s="118">
        <f>IF(ISBLANK(G484),"",COUNTIF(G484:K484,"&gt;=0"))</f>
        <v>3</v>
      </c>
      <c r="M484" s="119">
        <f>IF(ISBLANK(G484),"",(IF(LEFT(G484,1)="-",1,0)+IF(LEFT(H484,1)="-",1,0)+IF(LEFT(I484,1)="-",1,0)+IF(LEFT(J484,1)="-",1,0)+IF(LEFT(K484,1)="-",1,0)))</f>
        <v>1</v>
      </c>
      <c r="N484" s="120">
        <f t="shared" si="15"/>
        <v>1</v>
      </c>
      <c r="O484" s="121">
        <f t="shared" si="15"/>
      </c>
      <c r="P484" s="83"/>
      <c r="Q484" s="56"/>
    </row>
    <row r="485" spans="2:17" ht="15.75" thickBot="1">
      <c r="B485" s="83"/>
      <c r="C485" s="113" t="s">
        <v>94</v>
      </c>
      <c r="D485" s="114" t="str">
        <f>IF(+D475&gt;"",D475&amp;" - "&amp;H474,"")</f>
        <v>Erik Kemppainen - Leon Schnabel</v>
      </c>
      <c r="E485" s="122"/>
      <c r="F485" s="115"/>
      <c r="G485" s="117"/>
      <c r="H485" s="116"/>
      <c r="I485" s="117"/>
      <c r="J485" s="116"/>
      <c r="K485" s="116"/>
      <c r="L485" s="118">
        <f>IF(ISBLANK(G485),"",COUNTIF(G485:K485,"&gt;=0"))</f>
      </c>
      <c r="M485" s="132">
        <f>IF(ISBLANK(G485),"",(IF(LEFT(G485,1)="-",1,0)+IF(LEFT(H485,1)="-",1,0)+IF(LEFT(I485,1)="-",1,0)+IF(LEFT(J485,1)="-",1,0)+IF(LEFT(K485,1)="-",1,0)))</f>
      </c>
      <c r="N485" s="120">
        <f t="shared" si="15"/>
      </c>
      <c r="O485" s="121">
        <f t="shared" si="15"/>
      </c>
      <c r="P485" s="83"/>
      <c r="Q485" s="56"/>
    </row>
    <row r="486" spans="2:17" ht="16.5" thickBot="1">
      <c r="B486" s="78"/>
      <c r="C486" s="80"/>
      <c r="D486" s="80"/>
      <c r="E486" s="80"/>
      <c r="F486" s="80"/>
      <c r="G486" s="80"/>
      <c r="H486" s="80"/>
      <c r="I486" s="80"/>
      <c r="J486" s="133" t="s">
        <v>95</v>
      </c>
      <c r="K486" s="134"/>
      <c r="L486" s="135">
        <f>IF(ISBLANK(E481),"",SUM(L481:L485))</f>
      </c>
      <c r="M486" s="136">
        <f>IF(ISBLANK(F481),"",SUM(M481:M485))</f>
      </c>
      <c r="N486" s="137">
        <f>IF(ISBLANK(G481),"",SUM(N481:N485))</f>
        <v>3</v>
      </c>
      <c r="O486" s="138">
        <f>IF(ISBLANK(G481),"",SUM(O481:O485))</f>
        <v>1</v>
      </c>
      <c r="P486" s="83"/>
      <c r="Q486" s="56"/>
    </row>
    <row r="487" spans="2:17" ht="15">
      <c r="B487" s="78"/>
      <c r="C487" s="139" t="s">
        <v>96</v>
      </c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90"/>
      <c r="Q487" s="56"/>
    </row>
    <row r="488" spans="2:17" ht="15">
      <c r="B488" s="78"/>
      <c r="C488" s="140" t="s">
        <v>72</v>
      </c>
      <c r="D488" s="140"/>
      <c r="E488" s="140" t="s">
        <v>73</v>
      </c>
      <c r="F488" s="141"/>
      <c r="G488" s="140"/>
      <c r="H488" s="140" t="s">
        <v>41</v>
      </c>
      <c r="I488" s="141"/>
      <c r="J488" s="140"/>
      <c r="K488" s="142" t="s">
        <v>97</v>
      </c>
      <c r="L488" s="57"/>
      <c r="M488" s="80"/>
      <c r="N488" s="80"/>
      <c r="O488" s="80"/>
      <c r="P488" s="90"/>
      <c r="Q488" s="56"/>
    </row>
    <row r="489" spans="2:17" ht="16.5" thickBot="1">
      <c r="B489" s="78"/>
      <c r="C489" s="80"/>
      <c r="D489" s="80"/>
      <c r="E489" s="80"/>
      <c r="F489" s="80"/>
      <c r="G489" s="80"/>
      <c r="H489" s="80"/>
      <c r="I489" s="80"/>
      <c r="J489" s="80"/>
      <c r="K489" s="162" t="str">
        <f>IF(N486=3,D473,IF(O486=3,H473,""))</f>
        <v>Spinni </v>
      </c>
      <c r="L489" s="163"/>
      <c r="M489" s="163"/>
      <c r="N489" s="163"/>
      <c r="O489" s="164"/>
      <c r="P489" s="83"/>
      <c r="Q489" s="56"/>
    </row>
    <row r="490" spans="2:17" ht="18">
      <c r="B490" s="143"/>
      <c r="C490" s="144"/>
      <c r="D490" s="144"/>
      <c r="E490" s="144"/>
      <c r="F490" s="144"/>
      <c r="G490" s="144"/>
      <c r="H490" s="144"/>
      <c r="I490" s="144"/>
      <c r="J490" s="144"/>
      <c r="K490" s="145"/>
      <c r="L490" s="145"/>
      <c r="M490" s="145"/>
      <c r="N490" s="145"/>
      <c r="O490" s="145"/>
      <c r="P490" s="146"/>
      <c r="Q490" s="56"/>
    </row>
    <row r="491" spans="3:17" ht="15">
      <c r="C491" s="147" t="s">
        <v>98</v>
      </c>
      <c r="Q491" s="56"/>
    </row>
    <row r="492" ht="15">
      <c r="Q492" s="56"/>
    </row>
    <row r="493" ht="15">
      <c r="Q493" s="56"/>
    </row>
    <row r="494" ht="15">
      <c r="Q494" s="56"/>
    </row>
    <row r="498" ht="15">
      <c r="Q498" s="56"/>
    </row>
    <row r="499" ht="15">
      <c r="Q499" s="56"/>
    </row>
    <row r="500" spans="2:17" ht="15.75">
      <c r="B500" s="73"/>
      <c r="C500" s="74"/>
      <c r="D500" s="75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7"/>
      <c r="Q500" s="56"/>
    </row>
    <row r="501" spans="2:17" ht="15.75">
      <c r="B501" s="78"/>
      <c r="C501" s="57"/>
      <c r="D501" s="79" t="s">
        <v>75</v>
      </c>
      <c r="E501" s="80"/>
      <c r="F501" s="80"/>
      <c r="G501" s="57"/>
      <c r="H501" s="81" t="s">
        <v>61</v>
      </c>
      <c r="I501" s="82"/>
      <c r="J501" s="173" t="s">
        <v>247</v>
      </c>
      <c r="K501" s="174"/>
      <c r="L501" s="174"/>
      <c r="M501" s="174"/>
      <c r="N501" s="174"/>
      <c r="O501" s="175"/>
      <c r="P501" s="83"/>
      <c r="Q501" s="56"/>
    </row>
    <row r="502" spans="2:17" ht="20.25">
      <c r="B502" s="78"/>
      <c r="C502" s="84"/>
      <c r="D502" s="85" t="s">
        <v>76</v>
      </c>
      <c r="E502" s="80"/>
      <c r="F502" s="80"/>
      <c r="G502" s="57"/>
      <c r="H502" s="81" t="s">
        <v>62</v>
      </c>
      <c r="I502" s="82"/>
      <c r="J502" s="173"/>
      <c r="K502" s="174"/>
      <c r="L502" s="174"/>
      <c r="M502" s="174"/>
      <c r="N502" s="174"/>
      <c r="O502" s="175"/>
      <c r="P502" s="83"/>
      <c r="Q502" s="56"/>
    </row>
    <row r="503" spans="2:17" ht="15">
      <c r="B503" s="78"/>
      <c r="C503" s="80"/>
      <c r="D503" s="86" t="s">
        <v>77</v>
      </c>
      <c r="E503" s="80"/>
      <c r="F503" s="80"/>
      <c r="G503" s="80"/>
      <c r="H503" s="81" t="s">
        <v>63</v>
      </c>
      <c r="I503" s="87"/>
      <c r="J503" s="180" t="s">
        <v>257</v>
      </c>
      <c r="K503" s="180"/>
      <c r="L503" s="180"/>
      <c r="M503" s="180"/>
      <c r="N503" s="180"/>
      <c r="O503" s="183"/>
      <c r="P503" s="83"/>
      <c r="Q503" s="56"/>
    </row>
    <row r="504" spans="2:17" ht="15.75">
      <c r="B504" s="78"/>
      <c r="C504" s="80"/>
      <c r="D504" s="80"/>
      <c r="E504" s="80"/>
      <c r="F504" s="80"/>
      <c r="G504" s="80"/>
      <c r="H504" s="81" t="s">
        <v>78</v>
      </c>
      <c r="I504" s="82"/>
      <c r="J504" s="177"/>
      <c r="K504" s="178"/>
      <c r="L504" s="178"/>
      <c r="M504" s="88" t="s">
        <v>64</v>
      </c>
      <c r="N504" s="179"/>
      <c r="O504" s="176"/>
      <c r="P504" s="83"/>
      <c r="Q504" s="56"/>
    </row>
    <row r="505" spans="2:17" ht="15">
      <c r="B505" s="78"/>
      <c r="C505" s="57"/>
      <c r="D505" s="89" t="s">
        <v>79</v>
      </c>
      <c r="E505" s="80"/>
      <c r="F505" s="80"/>
      <c r="G505" s="80"/>
      <c r="H505" s="89" t="s">
        <v>79</v>
      </c>
      <c r="I505" s="80"/>
      <c r="J505" s="80"/>
      <c r="K505" s="80"/>
      <c r="L505" s="80"/>
      <c r="M505" s="80"/>
      <c r="N505" s="80"/>
      <c r="O505" s="80"/>
      <c r="P505" s="90"/>
      <c r="Q505" s="56"/>
    </row>
    <row r="506" spans="2:17" ht="15.75">
      <c r="B506" s="83"/>
      <c r="C506" s="91" t="s">
        <v>80</v>
      </c>
      <c r="D506" s="165" t="s">
        <v>13</v>
      </c>
      <c r="E506" s="166"/>
      <c r="F506" s="92"/>
      <c r="G506" s="93" t="s">
        <v>81</v>
      </c>
      <c r="H506" s="165" t="s">
        <v>9</v>
      </c>
      <c r="I506" s="167"/>
      <c r="J506" s="167"/>
      <c r="K506" s="167"/>
      <c r="L506" s="167"/>
      <c r="M506" s="167"/>
      <c r="N506" s="167"/>
      <c r="O506" s="168"/>
      <c r="P506" s="83"/>
      <c r="Q506" s="56"/>
    </row>
    <row r="507" spans="2:17" ht="15">
      <c r="B507" s="83"/>
      <c r="C507" s="94" t="s">
        <v>65</v>
      </c>
      <c r="D507" s="169" t="s">
        <v>123</v>
      </c>
      <c r="E507" s="170"/>
      <c r="F507" s="95"/>
      <c r="G507" s="96" t="s">
        <v>66</v>
      </c>
      <c r="H507" s="169" t="s">
        <v>110</v>
      </c>
      <c r="I507" s="171"/>
      <c r="J507" s="171"/>
      <c r="K507" s="171"/>
      <c r="L507" s="171"/>
      <c r="M507" s="171"/>
      <c r="N507" s="171"/>
      <c r="O507" s="172"/>
      <c r="P507" s="83"/>
      <c r="Q507" s="56"/>
    </row>
    <row r="508" spans="2:17" ht="15">
      <c r="B508" s="83"/>
      <c r="C508" s="97" t="s">
        <v>67</v>
      </c>
      <c r="D508" s="169" t="s">
        <v>122</v>
      </c>
      <c r="E508" s="170"/>
      <c r="F508" s="95"/>
      <c r="G508" s="98" t="s">
        <v>68</v>
      </c>
      <c r="H508" s="169" t="s">
        <v>130</v>
      </c>
      <c r="I508" s="171"/>
      <c r="J508" s="171"/>
      <c r="K508" s="171"/>
      <c r="L508" s="171"/>
      <c r="M508" s="171"/>
      <c r="N508" s="171"/>
      <c r="O508" s="172"/>
      <c r="P508" s="83"/>
      <c r="Q508" s="56"/>
    </row>
    <row r="509" spans="2:17" ht="15">
      <c r="B509" s="78"/>
      <c r="C509" s="99" t="s">
        <v>82</v>
      </c>
      <c r="D509" s="100"/>
      <c r="E509" s="101"/>
      <c r="F509" s="102"/>
      <c r="G509" s="99" t="s">
        <v>82</v>
      </c>
      <c r="H509" s="103"/>
      <c r="I509" s="103"/>
      <c r="J509" s="103"/>
      <c r="K509" s="103"/>
      <c r="L509" s="103"/>
      <c r="M509" s="103"/>
      <c r="N509" s="103"/>
      <c r="O509" s="103"/>
      <c r="P509" s="90"/>
      <c r="Q509" s="56"/>
    </row>
    <row r="510" spans="2:17" ht="15">
      <c r="B510" s="83"/>
      <c r="C510" s="94"/>
      <c r="D510" s="169" t="s">
        <v>123</v>
      </c>
      <c r="E510" s="170"/>
      <c r="F510" s="95"/>
      <c r="G510" s="96"/>
      <c r="H510" s="169" t="s">
        <v>110</v>
      </c>
      <c r="I510" s="171"/>
      <c r="J510" s="171"/>
      <c r="K510" s="171"/>
      <c r="L510" s="171"/>
      <c r="M510" s="171"/>
      <c r="N510" s="171"/>
      <c r="O510" s="172"/>
      <c r="P510" s="83"/>
      <c r="Q510" s="56"/>
    </row>
    <row r="511" spans="2:17" ht="15">
      <c r="B511" s="83"/>
      <c r="C511" s="104"/>
      <c r="D511" s="169" t="s">
        <v>122</v>
      </c>
      <c r="E511" s="170"/>
      <c r="F511" s="95"/>
      <c r="G511" s="105"/>
      <c r="H511" s="169" t="s">
        <v>130</v>
      </c>
      <c r="I511" s="171"/>
      <c r="J511" s="171"/>
      <c r="K511" s="171"/>
      <c r="L511" s="171"/>
      <c r="M511" s="171"/>
      <c r="N511" s="171"/>
      <c r="O511" s="172"/>
      <c r="P511" s="83"/>
      <c r="Q511" s="56"/>
    </row>
    <row r="512" spans="2:17" ht="15.75">
      <c r="B512" s="78"/>
      <c r="C512" s="80"/>
      <c r="D512" s="80"/>
      <c r="E512" s="80"/>
      <c r="F512" s="80"/>
      <c r="G512" s="89" t="s">
        <v>83</v>
      </c>
      <c r="H512" s="106"/>
      <c r="I512" s="106"/>
      <c r="J512" s="106"/>
      <c r="K512" s="80"/>
      <c r="L512" s="80"/>
      <c r="M512" s="80"/>
      <c r="N512" s="107"/>
      <c r="O512" s="57"/>
      <c r="P512" s="90"/>
      <c r="Q512" s="56"/>
    </row>
    <row r="513" spans="2:17" ht="15">
      <c r="B513" s="78"/>
      <c r="C513" s="79" t="s">
        <v>84</v>
      </c>
      <c r="D513" s="80"/>
      <c r="E513" s="80"/>
      <c r="F513" s="80"/>
      <c r="G513" s="108" t="s">
        <v>85</v>
      </c>
      <c r="H513" s="108" t="s">
        <v>86</v>
      </c>
      <c r="I513" s="108" t="s">
        <v>87</v>
      </c>
      <c r="J513" s="108" t="s">
        <v>88</v>
      </c>
      <c r="K513" s="108" t="s">
        <v>89</v>
      </c>
      <c r="L513" s="109" t="s">
        <v>90</v>
      </c>
      <c r="M513" s="110"/>
      <c r="N513" s="111" t="s">
        <v>69</v>
      </c>
      <c r="O513" s="112" t="s">
        <v>70</v>
      </c>
      <c r="P513" s="83"/>
      <c r="Q513" s="56"/>
    </row>
    <row r="514" spans="2:17" ht="15">
      <c r="B514" s="83"/>
      <c r="C514" s="113" t="s">
        <v>91</v>
      </c>
      <c r="D514" s="114" t="str">
        <f>IF(D507&gt;"",D507&amp;" - "&amp;H507,"")</f>
        <v>Tuomas Niskanen - Arttu Vartiainen</v>
      </c>
      <c r="E514" s="114"/>
      <c r="F514" s="115"/>
      <c r="G514" s="116">
        <v>9</v>
      </c>
      <c r="H514" s="116">
        <v>-8</v>
      </c>
      <c r="I514" s="116">
        <v>-8</v>
      </c>
      <c r="J514" s="117">
        <v>-10</v>
      </c>
      <c r="K514" s="116"/>
      <c r="L514" s="118">
        <f>IF(ISBLANK(G514),"",COUNTIF(G514:K514,"&gt;=0"))</f>
        <v>1</v>
      </c>
      <c r="M514" s="119">
        <f>IF(ISBLANK(G514),"",(IF(LEFT(G514,1)="-",1,0)+IF(LEFT(H514,1)="-",1,0)+IF(LEFT(I514,1)="-",1,0)+IF(LEFT(J514,1)="-",1,0)+IF(LEFT(K514,1)="-",1,0)))</f>
        <v>3</v>
      </c>
      <c r="N514" s="120">
        <f aca="true" t="shared" si="16" ref="N514:O518">IF(L514=3,1,"")</f>
      </c>
      <c r="O514" s="121">
        <f t="shared" si="16"/>
        <v>1</v>
      </c>
      <c r="P514" s="83"/>
      <c r="Q514" s="56"/>
    </row>
    <row r="515" spans="2:17" ht="15">
      <c r="B515" s="83"/>
      <c r="C515" s="113" t="s">
        <v>92</v>
      </c>
      <c r="D515" s="114" t="str">
        <f>IF(D508&gt;"",D508&amp;" - "&amp;H508,"")</f>
        <v>Sampo Enkkelä - Topi Ruotsalainen</v>
      </c>
      <c r="E515" s="122"/>
      <c r="F515" s="115"/>
      <c r="G515" s="123">
        <v>4</v>
      </c>
      <c r="H515" s="116">
        <v>-6</v>
      </c>
      <c r="I515" s="116">
        <v>-3</v>
      </c>
      <c r="J515" s="116">
        <v>6</v>
      </c>
      <c r="K515" s="116">
        <v>-9</v>
      </c>
      <c r="L515" s="118">
        <f>IF(ISBLANK(G515),"",COUNTIF(G515:K515,"&gt;=0"))</f>
        <v>2</v>
      </c>
      <c r="M515" s="119">
        <f>IF(ISBLANK(G515),"",(IF(LEFT(G515,1)="-",1,0)+IF(LEFT(H515,1)="-",1,0)+IF(LEFT(I515,1)="-",1,0)+IF(LEFT(J515,1)="-",1,0)+IF(LEFT(K515,1)="-",1,0)))</f>
        <v>3</v>
      </c>
      <c r="N515" s="120">
        <f t="shared" si="16"/>
      </c>
      <c r="O515" s="121">
        <f t="shared" si="16"/>
        <v>1</v>
      </c>
      <c r="P515" s="83"/>
      <c r="Q515" s="56"/>
    </row>
    <row r="516" spans="2:17" ht="15">
      <c r="B516" s="83"/>
      <c r="C516" s="124" t="s">
        <v>71</v>
      </c>
      <c r="D516" s="125" t="str">
        <f>IF(D510&gt;"",D510&amp;" / "&amp;D511,"")</f>
        <v>Tuomas Niskanen / Sampo Enkkelä</v>
      </c>
      <c r="E516" s="126" t="str">
        <f>IF(H510&gt;"",H510&amp;" / "&amp;H511,"")</f>
        <v>Arttu Vartiainen / Topi Ruotsalainen</v>
      </c>
      <c r="F516" s="127"/>
      <c r="G516" s="128">
        <v>7</v>
      </c>
      <c r="H516" s="129">
        <v>7</v>
      </c>
      <c r="I516" s="130">
        <v>7</v>
      </c>
      <c r="J516" s="130"/>
      <c r="K516" s="130"/>
      <c r="L516" s="118">
        <f>IF(ISBLANK(G516),"",COUNTIF(G516:K516,"&gt;=0"))</f>
        <v>3</v>
      </c>
      <c r="M516" s="119">
        <f>IF(ISBLANK(G516),"",(IF(LEFT(G516,1)="-",1,0)+IF(LEFT(H516,1)="-",1,0)+IF(LEFT(I516,1)="-",1,0)+IF(LEFT(J516,1)="-",1,0)+IF(LEFT(K516,1)="-",1,0)))</f>
        <v>0</v>
      </c>
      <c r="N516" s="120">
        <f t="shared" si="16"/>
        <v>1</v>
      </c>
      <c r="O516" s="121">
        <f t="shared" si="16"/>
      </c>
      <c r="P516" s="83"/>
      <c r="Q516" s="56"/>
    </row>
    <row r="517" spans="2:17" ht="15">
      <c r="B517" s="83"/>
      <c r="C517" s="113" t="s">
        <v>93</v>
      </c>
      <c r="D517" s="114" t="str">
        <f>IF(+D507&gt;"",D507&amp;" - "&amp;H508,"")</f>
        <v>Tuomas Niskanen - Topi Ruotsalainen</v>
      </c>
      <c r="E517" s="122"/>
      <c r="F517" s="115"/>
      <c r="G517" s="131">
        <v>-7</v>
      </c>
      <c r="H517" s="117">
        <v>11</v>
      </c>
      <c r="I517" s="116">
        <v>-11</v>
      </c>
      <c r="J517" s="116">
        <v>7</v>
      </c>
      <c r="K517" s="117">
        <v>8</v>
      </c>
      <c r="L517" s="118">
        <f>IF(ISBLANK(G517),"",COUNTIF(G517:K517,"&gt;=0"))</f>
        <v>3</v>
      </c>
      <c r="M517" s="119">
        <f>IF(ISBLANK(G517),"",(IF(LEFT(G517,1)="-",1,0)+IF(LEFT(H517,1)="-",1,0)+IF(LEFT(I517,1)="-",1,0)+IF(LEFT(J517,1)="-",1,0)+IF(LEFT(K517,1)="-",1,0)))</f>
        <v>2</v>
      </c>
      <c r="N517" s="120">
        <f t="shared" si="16"/>
        <v>1</v>
      </c>
      <c r="O517" s="121">
        <f t="shared" si="16"/>
      </c>
      <c r="P517" s="83"/>
      <c r="Q517" s="56"/>
    </row>
    <row r="518" spans="2:17" ht="15.75" thickBot="1">
      <c r="B518" s="83"/>
      <c r="C518" s="113" t="s">
        <v>94</v>
      </c>
      <c r="D518" s="114" t="str">
        <f>IF(+D508&gt;"",D508&amp;" - "&amp;H507,"")</f>
        <v>Sampo Enkkelä - Arttu Vartiainen</v>
      </c>
      <c r="E518" s="122"/>
      <c r="F518" s="115"/>
      <c r="G518" s="117">
        <v>4</v>
      </c>
      <c r="H518" s="116">
        <v>6</v>
      </c>
      <c r="I518" s="117">
        <v>8</v>
      </c>
      <c r="J518" s="116"/>
      <c r="K518" s="116"/>
      <c r="L518" s="118">
        <f>IF(ISBLANK(G518),"",COUNTIF(G518:K518,"&gt;=0"))</f>
        <v>3</v>
      </c>
      <c r="M518" s="132">
        <f>IF(ISBLANK(G518),"",(IF(LEFT(G518,1)="-",1,0)+IF(LEFT(H518,1)="-",1,0)+IF(LEFT(I518,1)="-",1,0)+IF(LEFT(J518,1)="-",1,0)+IF(LEFT(K518,1)="-",1,0)))</f>
        <v>0</v>
      </c>
      <c r="N518" s="120">
        <f t="shared" si="16"/>
        <v>1</v>
      </c>
      <c r="O518" s="121">
        <f t="shared" si="16"/>
      </c>
      <c r="P518" s="83"/>
      <c r="Q518" s="56"/>
    </row>
    <row r="519" spans="2:17" ht="16.5" thickBot="1">
      <c r="B519" s="78"/>
      <c r="C519" s="80"/>
      <c r="D519" s="80"/>
      <c r="E519" s="80"/>
      <c r="F519" s="80"/>
      <c r="G519" s="80"/>
      <c r="H519" s="80"/>
      <c r="I519" s="80"/>
      <c r="J519" s="133" t="s">
        <v>95</v>
      </c>
      <c r="K519" s="134"/>
      <c r="L519" s="135">
        <f>IF(ISBLANK(E514),"",SUM(L514:L518))</f>
      </c>
      <c r="M519" s="136">
        <f>IF(ISBLANK(F514),"",SUM(M514:M518))</f>
      </c>
      <c r="N519" s="137">
        <f>IF(ISBLANK(G514),"",SUM(N514:N518))</f>
        <v>3</v>
      </c>
      <c r="O519" s="138">
        <f>IF(ISBLANK(G514),"",SUM(O514:O518))</f>
        <v>2</v>
      </c>
      <c r="P519" s="83"/>
      <c r="Q519" s="56"/>
    </row>
    <row r="520" spans="2:17" ht="15">
      <c r="B520" s="78"/>
      <c r="C520" s="139" t="s">
        <v>96</v>
      </c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90"/>
      <c r="Q520" s="56"/>
    </row>
    <row r="521" spans="2:17" ht="15">
      <c r="B521" s="78"/>
      <c r="C521" s="140" t="s">
        <v>72</v>
      </c>
      <c r="D521" s="140"/>
      <c r="E521" s="140" t="s">
        <v>73</v>
      </c>
      <c r="F521" s="141"/>
      <c r="G521" s="140"/>
      <c r="H521" s="140" t="s">
        <v>41</v>
      </c>
      <c r="I521" s="141"/>
      <c r="J521" s="140"/>
      <c r="K521" s="142" t="s">
        <v>97</v>
      </c>
      <c r="L521" s="57"/>
      <c r="M521" s="80"/>
      <c r="N521" s="80"/>
      <c r="O521" s="80"/>
      <c r="P521" s="90"/>
      <c r="Q521" s="56"/>
    </row>
    <row r="522" spans="2:17" ht="16.5" thickBot="1">
      <c r="B522" s="78"/>
      <c r="C522" s="80"/>
      <c r="D522" s="80"/>
      <c r="E522" s="80"/>
      <c r="F522" s="80"/>
      <c r="G522" s="80"/>
      <c r="H522" s="80"/>
      <c r="I522" s="80"/>
      <c r="J522" s="80"/>
      <c r="K522" s="162" t="str">
        <f>IF(N519=3,D506,IF(O519=3,H506,""))</f>
        <v>KUPTS 3</v>
      </c>
      <c r="L522" s="163"/>
      <c r="M522" s="163"/>
      <c r="N522" s="163"/>
      <c r="O522" s="164"/>
      <c r="P522" s="83"/>
      <c r="Q522" s="56"/>
    </row>
    <row r="523" spans="2:17" ht="18">
      <c r="B523" s="143"/>
      <c r="C523" s="144"/>
      <c r="D523" s="144"/>
      <c r="E523" s="144"/>
      <c r="F523" s="144"/>
      <c r="G523" s="144"/>
      <c r="H523" s="144"/>
      <c r="I523" s="144"/>
      <c r="J523" s="144"/>
      <c r="K523" s="145"/>
      <c r="L523" s="145"/>
      <c r="M523" s="145"/>
      <c r="N523" s="145"/>
      <c r="O523" s="145"/>
      <c r="P523" s="146"/>
      <c r="Q523" s="56"/>
    </row>
    <row r="524" spans="3:17" ht="15">
      <c r="C524" s="147" t="s">
        <v>98</v>
      </c>
      <c r="Q524" s="56"/>
    </row>
    <row r="525" ht="15">
      <c r="Q525" s="56"/>
    </row>
    <row r="526" ht="15">
      <c r="Q526" s="56"/>
    </row>
    <row r="527" ht="15">
      <c r="Q527" s="56"/>
    </row>
    <row r="528" ht="15">
      <c r="Q528" s="56"/>
    </row>
    <row r="529" ht="15">
      <c r="Q529" s="56"/>
    </row>
    <row r="530" spans="2:17" ht="15.75">
      <c r="B530" s="73"/>
      <c r="C530" s="74"/>
      <c r="D530" s="75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7"/>
      <c r="Q530" s="56"/>
    </row>
    <row r="531" spans="2:17" ht="15.75">
      <c r="B531" s="78"/>
      <c r="C531" s="57"/>
      <c r="D531" s="79" t="s">
        <v>75</v>
      </c>
      <c r="E531" s="80"/>
      <c r="F531" s="80"/>
      <c r="G531" s="57"/>
      <c r="H531" s="81" t="s">
        <v>61</v>
      </c>
      <c r="I531" s="82"/>
      <c r="J531" s="173" t="s">
        <v>247</v>
      </c>
      <c r="K531" s="174"/>
      <c r="L531" s="174"/>
      <c r="M531" s="174"/>
      <c r="N531" s="174"/>
      <c r="O531" s="175"/>
      <c r="P531" s="83"/>
      <c r="Q531" s="56"/>
    </row>
    <row r="532" spans="2:17" ht="20.25">
      <c r="B532" s="78"/>
      <c r="C532" s="84"/>
      <c r="D532" s="85" t="s">
        <v>76</v>
      </c>
      <c r="E532" s="80"/>
      <c r="F532" s="80"/>
      <c r="G532" s="57"/>
      <c r="H532" s="81" t="s">
        <v>62</v>
      </c>
      <c r="I532" s="82"/>
      <c r="J532" s="173"/>
      <c r="K532" s="174"/>
      <c r="L532" s="174"/>
      <c r="M532" s="174"/>
      <c r="N532" s="174"/>
      <c r="O532" s="175"/>
      <c r="P532" s="83"/>
      <c r="Q532" s="56"/>
    </row>
    <row r="533" spans="2:17" ht="15">
      <c r="B533" s="78"/>
      <c r="C533" s="80"/>
      <c r="D533" s="86" t="s">
        <v>77</v>
      </c>
      <c r="E533" s="80"/>
      <c r="F533" s="80"/>
      <c r="G533" s="80"/>
      <c r="H533" s="81" t="s">
        <v>63</v>
      </c>
      <c r="I533" s="87"/>
      <c r="J533" s="180" t="s">
        <v>258</v>
      </c>
      <c r="K533" s="180"/>
      <c r="L533" s="180"/>
      <c r="M533" s="180"/>
      <c r="N533" s="180"/>
      <c r="O533" s="183"/>
      <c r="P533" s="83"/>
      <c r="Q533" s="56"/>
    </row>
    <row r="534" spans="2:17" ht="15.75">
      <c r="B534" s="78"/>
      <c r="C534" s="80"/>
      <c r="D534" s="80"/>
      <c r="E534" s="80"/>
      <c r="F534" s="80"/>
      <c r="G534" s="80"/>
      <c r="H534" s="81" t="s">
        <v>78</v>
      </c>
      <c r="I534" s="82"/>
      <c r="J534" s="177"/>
      <c r="K534" s="178"/>
      <c r="L534" s="178"/>
      <c r="M534" s="88" t="s">
        <v>64</v>
      </c>
      <c r="N534" s="179"/>
      <c r="O534" s="176"/>
      <c r="P534" s="83"/>
      <c r="Q534" s="56"/>
    </row>
    <row r="535" spans="2:17" ht="15">
      <c r="B535" s="78"/>
      <c r="C535" s="57"/>
      <c r="D535" s="89" t="s">
        <v>79</v>
      </c>
      <c r="E535" s="80"/>
      <c r="F535" s="80"/>
      <c r="G535" s="80"/>
      <c r="H535" s="89" t="s">
        <v>79</v>
      </c>
      <c r="I535" s="80"/>
      <c r="J535" s="80"/>
      <c r="K535" s="80"/>
      <c r="L535" s="80"/>
      <c r="M535" s="80"/>
      <c r="N535" s="80"/>
      <c r="O535" s="80"/>
      <c r="P535" s="90"/>
      <c r="Q535" s="56"/>
    </row>
    <row r="536" spans="2:17" ht="15.75">
      <c r="B536" s="83"/>
      <c r="C536" s="91" t="s">
        <v>80</v>
      </c>
      <c r="D536" s="165" t="s">
        <v>162</v>
      </c>
      <c r="E536" s="166"/>
      <c r="F536" s="92"/>
      <c r="G536" s="93" t="s">
        <v>81</v>
      </c>
      <c r="H536" s="165" t="s">
        <v>230</v>
      </c>
      <c r="I536" s="167"/>
      <c r="J536" s="167"/>
      <c r="K536" s="167"/>
      <c r="L536" s="167"/>
      <c r="M536" s="167"/>
      <c r="N536" s="167"/>
      <c r="O536" s="168"/>
      <c r="P536" s="83"/>
      <c r="Q536" s="56"/>
    </row>
    <row r="537" spans="2:17" ht="15">
      <c r="B537" s="83"/>
      <c r="C537" s="94" t="s">
        <v>65</v>
      </c>
      <c r="D537" s="169" t="s">
        <v>259</v>
      </c>
      <c r="E537" s="170"/>
      <c r="F537" s="95"/>
      <c r="G537" s="96" t="s">
        <v>66</v>
      </c>
      <c r="H537" s="169" t="s">
        <v>261</v>
      </c>
      <c r="I537" s="171"/>
      <c r="J537" s="171"/>
      <c r="K537" s="171"/>
      <c r="L537" s="171"/>
      <c r="M537" s="171"/>
      <c r="N537" s="171"/>
      <c r="O537" s="172"/>
      <c r="P537" s="83"/>
      <c r="Q537" s="56"/>
    </row>
    <row r="538" spans="2:17" ht="15">
      <c r="B538" s="83"/>
      <c r="C538" s="97" t="s">
        <v>67</v>
      </c>
      <c r="D538" s="169" t="s">
        <v>260</v>
      </c>
      <c r="E538" s="170"/>
      <c r="F538" s="95"/>
      <c r="G538" s="98" t="s">
        <v>68</v>
      </c>
      <c r="H538" s="169" t="s">
        <v>262</v>
      </c>
      <c r="I538" s="171"/>
      <c r="J538" s="171"/>
      <c r="K538" s="171"/>
      <c r="L538" s="171"/>
      <c r="M538" s="171"/>
      <c r="N538" s="171"/>
      <c r="O538" s="172"/>
      <c r="P538" s="83"/>
      <c r="Q538" s="56"/>
    </row>
    <row r="539" spans="2:17" ht="15">
      <c r="B539" s="78"/>
      <c r="C539" s="99" t="s">
        <v>82</v>
      </c>
      <c r="D539" s="100"/>
      <c r="E539" s="101"/>
      <c r="F539" s="102"/>
      <c r="G539" s="99" t="s">
        <v>82</v>
      </c>
      <c r="H539" s="103"/>
      <c r="I539" s="103"/>
      <c r="J539" s="103"/>
      <c r="K539" s="103"/>
      <c r="L539" s="103"/>
      <c r="M539" s="103"/>
      <c r="N539" s="103"/>
      <c r="O539" s="103"/>
      <c r="P539" s="90"/>
      <c r="Q539" s="56"/>
    </row>
    <row r="540" spans="2:17" ht="15">
      <c r="B540" s="83"/>
      <c r="C540" s="94"/>
      <c r="D540" s="169" t="s">
        <v>259</v>
      </c>
      <c r="E540" s="170"/>
      <c r="F540" s="95"/>
      <c r="G540" s="96"/>
      <c r="H540" s="169" t="s">
        <v>261</v>
      </c>
      <c r="I540" s="171"/>
      <c r="J540" s="171"/>
      <c r="K540" s="171"/>
      <c r="L540" s="171"/>
      <c r="M540" s="171"/>
      <c r="N540" s="171"/>
      <c r="O540" s="172"/>
      <c r="P540" s="83"/>
      <c r="Q540" s="56"/>
    </row>
    <row r="541" spans="2:17" ht="15">
      <c r="B541" s="83"/>
      <c r="C541" s="104"/>
      <c r="D541" s="169" t="s">
        <v>260</v>
      </c>
      <c r="E541" s="170"/>
      <c r="F541" s="95"/>
      <c r="G541" s="105"/>
      <c r="H541" s="169" t="s">
        <v>262</v>
      </c>
      <c r="I541" s="171"/>
      <c r="J541" s="171"/>
      <c r="K541" s="171"/>
      <c r="L541" s="171"/>
      <c r="M541" s="171"/>
      <c r="N541" s="171"/>
      <c r="O541" s="172"/>
      <c r="P541" s="83"/>
      <c r="Q541" s="56"/>
    </row>
    <row r="542" spans="2:17" ht="15.75">
      <c r="B542" s="78"/>
      <c r="C542" s="80"/>
      <c r="D542" s="80"/>
      <c r="E542" s="80"/>
      <c r="F542" s="80"/>
      <c r="G542" s="89" t="s">
        <v>83</v>
      </c>
      <c r="H542" s="106"/>
      <c r="I542" s="106"/>
      <c r="J542" s="106"/>
      <c r="K542" s="80"/>
      <c r="L542" s="80"/>
      <c r="M542" s="80"/>
      <c r="N542" s="107"/>
      <c r="O542" s="57"/>
      <c r="P542" s="90"/>
      <c r="Q542" s="56"/>
    </row>
    <row r="543" spans="2:17" ht="15">
      <c r="B543" s="78"/>
      <c r="C543" s="79" t="s">
        <v>84</v>
      </c>
      <c r="D543" s="80"/>
      <c r="E543" s="80"/>
      <c r="F543" s="80"/>
      <c r="G543" s="108" t="s">
        <v>85</v>
      </c>
      <c r="H543" s="108" t="s">
        <v>86</v>
      </c>
      <c r="I543" s="108" t="s">
        <v>87</v>
      </c>
      <c r="J543" s="108" t="s">
        <v>88</v>
      </c>
      <c r="K543" s="108" t="s">
        <v>89</v>
      </c>
      <c r="L543" s="109" t="s">
        <v>90</v>
      </c>
      <c r="M543" s="110"/>
      <c r="N543" s="111" t="s">
        <v>69</v>
      </c>
      <c r="O543" s="112" t="s">
        <v>70</v>
      </c>
      <c r="P543" s="83"/>
      <c r="Q543" s="56"/>
    </row>
    <row r="544" spans="2:17" ht="15">
      <c r="B544" s="83"/>
      <c r="C544" s="113" t="s">
        <v>91</v>
      </c>
      <c r="D544" s="114" t="str">
        <f>IF(D537&gt;"",D537&amp;" - "&amp;H537,"")</f>
        <v>Max Lotto - Mikko Kivistö</v>
      </c>
      <c r="E544" s="114"/>
      <c r="F544" s="115"/>
      <c r="G544" s="116"/>
      <c r="H544" s="116"/>
      <c r="I544" s="116"/>
      <c r="J544" s="117"/>
      <c r="K544" s="116"/>
      <c r="L544" s="118">
        <f>IF(ISBLANK(G544),"",COUNTIF(G544:K544,"&gt;=0"))</f>
      </c>
      <c r="M544" s="119">
        <f>IF(ISBLANK(G544),"",(IF(LEFT(G544,1)="-",1,0)+IF(LEFT(H544,1)="-",1,0)+IF(LEFT(I544,1)="-",1,0)+IF(LEFT(J544,1)="-",1,0)+IF(LEFT(K544,1)="-",1,0)))</f>
      </c>
      <c r="N544" s="120">
        <f aca="true" t="shared" si="17" ref="N544:O548">IF(L544=3,1,"")</f>
      </c>
      <c r="O544" s="121">
        <f t="shared" si="17"/>
      </c>
      <c r="P544" s="83"/>
      <c r="Q544" s="56"/>
    </row>
    <row r="545" spans="2:17" ht="15">
      <c r="B545" s="83"/>
      <c r="C545" s="113" t="s">
        <v>92</v>
      </c>
      <c r="D545" s="114" t="str">
        <f>IF(D538&gt;"",D538&amp;" - "&amp;H538,"")</f>
        <v>William Reuter - Oliver Remonen</v>
      </c>
      <c r="E545" s="122"/>
      <c r="F545" s="115"/>
      <c r="G545" s="123"/>
      <c r="H545" s="116"/>
      <c r="I545" s="116"/>
      <c r="J545" s="116"/>
      <c r="K545" s="116"/>
      <c r="L545" s="118">
        <f>IF(ISBLANK(G545),"",COUNTIF(G545:K545,"&gt;=0"))</f>
      </c>
      <c r="M545" s="119">
        <f>IF(ISBLANK(G545),"",(IF(LEFT(G545,1)="-",1,0)+IF(LEFT(H545,1)="-",1,0)+IF(LEFT(I545,1)="-",1,0)+IF(LEFT(J545,1)="-",1,0)+IF(LEFT(K545,1)="-",1,0)))</f>
      </c>
      <c r="N545" s="120">
        <f t="shared" si="17"/>
      </c>
      <c r="O545" s="121">
        <f t="shared" si="17"/>
      </c>
      <c r="P545" s="83"/>
      <c r="Q545" s="56"/>
    </row>
    <row r="546" spans="2:17" ht="15">
      <c r="B546" s="83"/>
      <c r="C546" s="124" t="s">
        <v>71</v>
      </c>
      <c r="D546" s="125" t="str">
        <f>IF(D540&gt;"",D540&amp;" / "&amp;D541,"")</f>
        <v>Max Lotto / William Reuter</v>
      </c>
      <c r="E546" s="126" t="str">
        <f>IF(H540&gt;"",H540&amp;" / "&amp;H541,"")</f>
        <v>Mikko Kivistö / Oliver Remonen</v>
      </c>
      <c r="F546" s="127"/>
      <c r="G546" s="128"/>
      <c r="H546" s="129"/>
      <c r="I546" s="130"/>
      <c r="J546" s="130"/>
      <c r="K546" s="130"/>
      <c r="L546" s="118">
        <f>IF(ISBLANK(G546),"",COUNTIF(G546:K546,"&gt;=0"))</f>
      </c>
      <c r="M546" s="119">
        <f>IF(ISBLANK(G546),"",(IF(LEFT(G546,1)="-",1,0)+IF(LEFT(H546,1)="-",1,0)+IF(LEFT(I546,1)="-",1,0)+IF(LEFT(J546,1)="-",1,0)+IF(LEFT(K546,1)="-",1,0)))</f>
      </c>
      <c r="N546" s="120">
        <f t="shared" si="17"/>
      </c>
      <c r="O546" s="121">
        <f t="shared" si="17"/>
      </c>
      <c r="P546" s="83"/>
      <c r="Q546" s="56"/>
    </row>
    <row r="547" spans="2:17" ht="15">
      <c r="B547" s="83"/>
      <c r="C547" s="113" t="s">
        <v>93</v>
      </c>
      <c r="D547" s="114" t="str">
        <f>IF(+D537&gt;"",D537&amp;" - "&amp;H538,"")</f>
        <v>Max Lotto - Oliver Remonen</v>
      </c>
      <c r="E547" s="122"/>
      <c r="F547" s="115"/>
      <c r="G547" s="131"/>
      <c r="H547" s="117"/>
      <c r="I547" s="116"/>
      <c r="J547" s="116"/>
      <c r="K547" s="117"/>
      <c r="L547" s="118">
        <f>IF(ISBLANK(G547),"",COUNTIF(G547:K547,"&gt;=0"))</f>
      </c>
      <c r="M547" s="119">
        <f>IF(ISBLANK(G547),"",(IF(LEFT(G547,1)="-",1,0)+IF(LEFT(H547,1)="-",1,0)+IF(LEFT(I547,1)="-",1,0)+IF(LEFT(J547,1)="-",1,0)+IF(LEFT(K547,1)="-",1,0)))</f>
      </c>
      <c r="N547" s="120">
        <f t="shared" si="17"/>
      </c>
      <c r="O547" s="121">
        <f t="shared" si="17"/>
      </c>
      <c r="P547" s="83"/>
      <c r="Q547" s="56"/>
    </row>
    <row r="548" spans="2:17" ht="15.75" thickBot="1">
      <c r="B548" s="83"/>
      <c r="C548" s="113" t="s">
        <v>94</v>
      </c>
      <c r="D548" s="114" t="str">
        <f>IF(+D538&gt;"",D538&amp;" - "&amp;H537,"")</f>
        <v>William Reuter - Mikko Kivistö</v>
      </c>
      <c r="E548" s="122"/>
      <c r="F548" s="115"/>
      <c r="G548" s="117"/>
      <c r="H548" s="116"/>
      <c r="I548" s="117"/>
      <c r="J548" s="116"/>
      <c r="K548" s="116"/>
      <c r="L548" s="118">
        <f>IF(ISBLANK(G548),"",COUNTIF(G548:K548,"&gt;=0"))</f>
      </c>
      <c r="M548" s="132">
        <f>IF(ISBLANK(G548),"",(IF(LEFT(G548,1)="-",1,0)+IF(LEFT(H548,1)="-",1,0)+IF(LEFT(I548,1)="-",1,0)+IF(LEFT(J548,1)="-",1,0)+IF(LEFT(K548,1)="-",1,0)))</f>
      </c>
      <c r="N548" s="120">
        <f t="shared" si="17"/>
      </c>
      <c r="O548" s="121">
        <f t="shared" si="17"/>
      </c>
      <c r="P548" s="83"/>
      <c r="Q548" s="56"/>
    </row>
    <row r="549" spans="2:17" ht="16.5" thickBot="1">
      <c r="B549" s="78"/>
      <c r="C549" s="80"/>
      <c r="D549" s="80"/>
      <c r="E549" s="80"/>
      <c r="F549" s="80"/>
      <c r="G549" s="80"/>
      <c r="H549" s="80"/>
      <c r="I549" s="80"/>
      <c r="J549" s="133" t="s">
        <v>95</v>
      </c>
      <c r="K549" s="134"/>
      <c r="L549" s="135">
        <f>IF(ISBLANK(E544),"",SUM(L544:L548))</f>
      </c>
      <c r="M549" s="136">
        <f>IF(ISBLANK(F544),"",SUM(M544:M548))</f>
      </c>
      <c r="N549" s="137">
        <f>IF(ISBLANK(G544),"",SUM(N544:N548))</f>
      </c>
      <c r="O549" s="138">
        <f>IF(ISBLANK(G544),"",SUM(O544:O548))</f>
      </c>
      <c r="P549" s="83"/>
      <c r="Q549" s="56"/>
    </row>
    <row r="550" spans="2:17" ht="15">
      <c r="B550" s="78"/>
      <c r="C550" s="139" t="s">
        <v>96</v>
      </c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90"/>
      <c r="Q550" s="56"/>
    </row>
    <row r="551" spans="2:17" ht="15">
      <c r="B551" s="78"/>
      <c r="C551" s="140" t="s">
        <v>72</v>
      </c>
      <c r="D551" s="140"/>
      <c r="E551" s="140" t="s">
        <v>73</v>
      </c>
      <c r="F551" s="141"/>
      <c r="G551" s="140"/>
      <c r="H551" s="140" t="s">
        <v>41</v>
      </c>
      <c r="I551" s="141"/>
      <c r="J551" s="140"/>
      <c r="K551" s="142" t="s">
        <v>97</v>
      </c>
      <c r="L551" s="57"/>
      <c r="M551" s="80"/>
      <c r="N551" s="80"/>
      <c r="O551" s="80"/>
      <c r="P551" s="90"/>
      <c r="Q551" s="56"/>
    </row>
    <row r="552" spans="2:17" ht="16.5" thickBot="1">
      <c r="B552" s="78"/>
      <c r="C552" s="80"/>
      <c r="D552" s="80"/>
      <c r="E552" s="80"/>
      <c r="F552" s="80"/>
      <c r="G552" s="80"/>
      <c r="H552" s="80"/>
      <c r="I552" s="80"/>
      <c r="J552" s="80"/>
      <c r="K552" s="162">
        <f>IF(N549=3,D536,IF(O549=3,H536,""))</f>
      </c>
      <c r="L552" s="163"/>
      <c r="M552" s="163"/>
      <c r="N552" s="163"/>
      <c r="O552" s="164"/>
      <c r="P552" s="83"/>
      <c r="Q552" s="56"/>
    </row>
    <row r="553" spans="2:17" ht="18">
      <c r="B553" s="143"/>
      <c r="C553" s="144"/>
      <c r="D553" s="144"/>
      <c r="E553" s="144"/>
      <c r="F553" s="144"/>
      <c r="G553" s="144"/>
      <c r="H553" s="144"/>
      <c r="I553" s="144"/>
      <c r="J553" s="144"/>
      <c r="K553" s="145"/>
      <c r="L553" s="145"/>
      <c r="M553" s="145"/>
      <c r="N553" s="145"/>
      <c r="O553" s="145"/>
      <c r="P553" s="146"/>
      <c r="Q553" s="56"/>
    </row>
    <row r="554" spans="3:17" ht="15">
      <c r="C554" s="147" t="s">
        <v>98</v>
      </c>
      <c r="Q554" s="56"/>
    </row>
    <row r="555" ht="15">
      <c r="Q555" s="56"/>
    </row>
    <row r="556" ht="15">
      <c r="Q556" s="56"/>
    </row>
    <row r="557" ht="15">
      <c r="Q557" s="56"/>
    </row>
    <row r="558" ht="15">
      <c r="Q558" s="56"/>
    </row>
    <row r="559" ht="15">
      <c r="Q559" s="56"/>
    </row>
    <row r="560" spans="2:17" ht="15.75">
      <c r="B560" s="73"/>
      <c r="C560" s="74"/>
      <c r="D560" s="75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7"/>
      <c r="Q560" s="56"/>
    </row>
    <row r="561" spans="2:17" ht="15.75">
      <c r="B561" s="78"/>
      <c r="C561" s="57"/>
      <c r="D561" s="79" t="s">
        <v>75</v>
      </c>
      <c r="E561" s="80"/>
      <c r="F561" s="80"/>
      <c r="G561" s="57"/>
      <c r="H561" s="81" t="s">
        <v>61</v>
      </c>
      <c r="I561" s="82"/>
      <c r="J561" s="173" t="s">
        <v>247</v>
      </c>
      <c r="K561" s="174"/>
      <c r="L561" s="174"/>
      <c r="M561" s="174"/>
      <c r="N561" s="174"/>
      <c r="O561" s="175"/>
      <c r="P561" s="83"/>
      <c r="Q561" s="56"/>
    </row>
    <row r="562" spans="2:17" ht="20.25">
      <c r="B562" s="78"/>
      <c r="C562" s="84"/>
      <c r="D562" s="85" t="s">
        <v>76</v>
      </c>
      <c r="E562" s="80"/>
      <c r="F562" s="80"/>
      <c r="G562" s="57"/>
      <c r="H562" s="81" t="s">
        <v>62</v>
      </c>
      <c r="I562" s="82"/>
      <c r="J562" s="173"/>
      <c r="K562" s="174"/>
      <c r="L562" s="174"/>
      <c r="M562" s="174"/>
      <c r="N562" s="174"/>
      <c r="O562" s="175"/>
      <c r="P562" s="83"/>
      <c r="Q562" s="56"/>
    </row>
    <row r="563" spans="2:17" ht="15">
      <c r="B563" s="78"/>
      <c r="C563" s="80"/>
      <c r="D563" s="86" t="s">
        <v>77</v>
      </c>
      <c r="E563" s="80"/>
      <c r="F563" s="80"/>
      <c r="G563" s="80"/>
      <c r="H563" s="81" t="s">
        <v>63</v>
      </c>
      <c r="I563" s="87"/>
      <c r="J563" s="180" t="s">
        <v>263</v>
      </c>
      <c r="K563" s="180"/>
      <c r="L563" s="180"/>
      <c r="M563" s="180"/>
      <c r="N563" s="180"/>
      <c r="O563" s="183"/>
      <c r="P563" s="83"/>
      <c r="Q563" s="56"/>
    </row>
    <row r="564" spans="2:17" ht="15.75">
      <c r="B564" s="78"/>
      <c r="C564" s="80"/>
      <c r="D564" s="80"/>
      <c r="E564" s="80"/>
      <c r="F564" s="80"/>
      <c r="G564" s="80"/>
      <c r="H564" s="81" t="s">
        <v>78</v>
      </c>
      <c r="I564" s="82"/>
      <c r="J564" s="177"/>
      <c r="K564" s="178"/>
      <c r="L564" s="178"/>
      <c r="M564" s="88" t="s">
        <v>64</v>
      </c>
      <c r="N564" s="179"/>
      <c r="O564" s="176"/>
      <c r="P564" s="83"/>
      <c r="Q564" s="56"/>
    </row>
    <row r="565" spans="2:17" ht="15">
      <c r="B565" s="78"/>
      <c r="C565" s="57"/>
      <c r="D565" s="89" t="s">
        <v>79</v>
      </c>
      <c r="E565" s="80"/>
      <c r="F565" s="80"/>
      <c r="G565" s="80"/>
      <c r="H565" s="89" t="s">
        <v>79</v>
      </c>
      <c r="I565" s="80"/>
      <c r="J565" s="80"/>
      <c r="K565" s="80"/>
      <c r="L565" s="80"/>
      <c r="M565" s="80"/>
      <c r="N565" s="80"/>
      <c r="O565" s="80"/>
      <c r="P565" s="90"/>
      <c r="Q565" s="56"/>
    </row>
    <row r="566" spans="2:17" ht="15.75">
      <c r="B566" s="83"/>
      <c r="C566" s="91" t="s">
        <v>80</v>
      </c>
      <c r="D566" s="165" t="s">
        <v>14</v>
      </c>
      <c r="E566" s="166"/>
      <c r="F566" s="92"/>
      <c r="G566" s="93" t="s">
        <v>81</v>
      </c>
      <c r="H566" s="165" t="s">
        <v>158</v>
      </c>
      <c r="I566" s="167"/>
      <c r="J566" s="167"/>
      <c r="K566" s="167"/>
      <c r="L566" s="167"/>
      <c r="M566" s="167"/>
      <c r="N566" s="167"/>
      <c r="O566" s="168"/>
      <c r="P566" s="83"/>
      <c r="Q566" s="56"/>
    </row>
    <row r="567" spans="2:17" ht="15">
      <c r="B567" s="83"/>
      <c r="C567" s="94" t="s">
        <v>65</v>
      </c>
      <c r="D567" s="169" t="s">
        <v>264</v>
      </c>
      <c r="E567" s="170"/>
      <c r="F567" s="95"/>
      <c r="G567" s="96" t="s">
        <v>66</v>
      </c>
      <c r="H567" s="169" t="s">
        <v>195</v>
      </c>
      <c r="I567" s="171"/>
      <c r="J567" s="171"/>
      <c r="K567" s="171"/>
      <c r="L567" s="171"/>
      <c r="M567" s="171"/>
      <c r="N567" s="171"/>
      <c r="O567" s="172"/>
      <c r="P567" s="83"/>
      <c r="Q567" s="56"/>
    </row>
    <row r="568" spans="2:17" ht="15">
      <c r="B568" s="83"/>
      <c r="C568" s="97" t="s">
        <v>67</v>
      </c>
      <c r="D568" s="169" t="s">
        <v>265</v>
      </c>
      <c r="E568" s="170"/>
      <c r="F568" s="95"/>
      <c r="G568" s="98" t="s">
        <v>68</v>
      </c>
      <c r="H568" s="169" t="s">
        <v>266</v>
      </c>
      <c r="I568" s="171"/>
      <c r="J568" s="171"/>
      <c r="K568" s="171"/>
      <c r="L568" s="171"/>
      <c r="M568" s="171"/>
      <c r="N568" s="171"/>
      <c r="O568" s="172"/>
      <c r="P568" s="83"/>
      <c r="Q568" s="56"/>
    </row>
    <row r="569" spans="2:17" ht="15">
      <c r="B569" s="78"/>
      <c r="C569" s="99" t="s">
        <v>82</v>
      </c>
      <c r="D569" s="100"/>
      <c r="E569" s="101"/>
      <c r="F569" s="102"/>
      <c r="G569" s="99" t="s">
        <v>82</v>
      </c>
      <c r="H569" s="103"/>
      <c r="I569" s="103"/>
      <c r="J569" s="103"/>
      <c r="K569" s="103"/>
      <c r="L569" s="103"/>
      <c r="M569" s="103"/>
      <c r="N569" s="103"/>
      <c r="O569" s="103"/>
      <c r="P569" s="90"/>
      <c r="Q569" s="56"/>
    </row>
    <row r="570" spans="2:17" ht="15">
      <c r="B570" s="83"/>
      <c r="C570" s="94"/>
      <c r="D570" s="169" t="s">
        <v>264</v>
      </c>
      <c r="E570" s="170"/>
      <c r="F570" s="95"/>
      <c r="G570" s="96"/>
      <c r="H570" s="169" t="s">
        <v>195</v>
      </c>
      <c r="I570" s="171"/>
      <c r="J570" s="171"/>
      <c r="K570" s="171"/>
      <c r="L570" s="171"/>
      <c r="M570" s="171"/>
      <c r="N570" s="171"/>
      <c r="O570" s="172"/>
      <c r="P570" s="83"/>
      <c r="Q570" s="56"/>
    </row>
    <row r="571" spans="2:17" ht="15">
      <c r="B571" s="83"/>
      <c r="C571" s="104"/>
      <c r="D571" s="169" t="s">
        <v>265</v>
      </c>
      <c r="E571" s="170"/>
      <c r="F571" s="95"/>
      <c r="G571" s="105"/>
      <c r="H571" s="169" t="s">
        <v>124</v>
      </c>
      <c r="I571" s="171"/>
      <c r="J571" s="171"/>
      <c r="K571" s="171"/>
      <c r="L571" s="171"/>
      <c r="M571" s="171"/>
      <c r="N571" s="171"/>
      <c r="O571" s="172"/>
      <c r="P571" s="83"/>
      <c r="Q571" s="56"/>
    </row>
    <row r="572" spans="2:17" ht="15.75">
      <c r="B572" s="78"/>
      <c r="C572" s="80"/>
      <c r="D572" s="80"/>
      <c r="E572" s="80"/>
      <c r="F572" s="80"/>
      <c r="G572" s="89" t="s">
        <v>83</v>
      </c>
      <c r="H572" s="106"/>
      <c r="I572" s="106"/>
      <c r="J572" s="106"/>
      <c r="K572" s="80"/>
      <c r="L572" s="80"/>
      <c r="M572" s="80"/>
      <c r="N572" s="107"/>
      <c r="O572" s="57"/>
      <c r="P572" s="90"/>
      <c r="Q572" s="56"/>
    </row>
    <row r="573" spans="2:17" ht="15">
      <c r="B573" s="78"/>
      <c r="C573" s="79" t="s">
        <v>84</v>
      </c>
      <c r="D573" s="80"/>
      <c r="E573" s="80"/>
      <c r="F573" s="80"/>
      <c r="G573" s="108" t="s">
        <v>85</v>
      </c>
      <c r="H573" s="108" t="s">
        <v>86</v>
      </c>
      <c r="I573" s="108" t="s">
        <v>87</v>
      </c>
      <c r="J573" s="108" t="s">
        <v>88</v>
      </c>
      <c r="K573" s="108" t="s">
        <v>89</v>
      </c>
      <c r="L573" s="109" t="s">
        <v>90</v>
      </c>
      <c r="M573" s="110"/>
      <c r="N573" s="111" t="s">
        <v>69</v>
      </c>
      <c r="O573" s="112" t="s">
        <v>70</v>
      </c>
      <c r="P573" s="83"/>
      <c r="Q573" s="56"/>
    </row>
    <row r="574" spans="2:17" ht="15">
      <c r="B574" s="83"/>
      <c r="C574" s="113" t="s">
        <v>91</v>
      </c>
      <c r="D574" s="114" t="str">
        <f>IF(D567&gt;"",D567&amp;" - "&amp;H567,"")</f>
        <v>Alex Naumi - Johan Åberg</v>
      </c>
      <c r="E574" s="114"/>
      <c r="F574" s="115"/>
      <c r="G574" s="116">
        <v>-4</v>
      </c>
      <c r="H574" s="116">
        <v>-4</v>
      </c>
      <c r="I574" s="116">
        <v>-3</v>
      </c>
      <c r="J574" s="117"/>
      <c r="K574" s="116"/>
      <c r="L574" s="118">
        <f>IF(ISBLANK(G574),"",COUNTIF(G574:K574,"&gt;=0"))</f>
        <v>0</v>
      </c>
      <c r="M574" s="119">
        <f>IF(ISBLANK(G574),"",(IF(LEFT(G574,1)="-",1,0)+IF(LEFT(H574,1)="-",1,0)+IF(LEFT(I574,1)="-",1,0)+IF(LEFT(J574,1)="-",1,0)+IF(LEFT(K574,1)="-",1,0)))</f>
        <v>3</v>
      </c>
      <c r="N574" s="120">
        <f aca="true" t="shared" si="18" ref="N574:O578">IF(L574=3,1,"")</f>
      </c>
      <c r="O574" s="121">
        <f t="shared" si="18"/>
        <v>1</v>
      </c>
      <c r="P574" s="83"/>
      <c r="Q574" s="56"/>
    </row>
    <row r="575" spans="2:17" ht="15">
      <c r="B575" s="83"/>
      <c r="C575" s="113" t="s">
        <v>92</v>
      </c>
      <c r="D575" s="114" t="str">
        <f>IF(D568&gt;"",D568&amp;" - "&amp;H568,"")</f>
        <v>Miro Seitz - Danil  Kozyar</v>
      </c>
      <c r="E575" s="122"/>
      <c r="F575" s="115"/>
      <c r="G575" s="123">
        <v>6</v>
      </c>
      <c r="H575" s="116">
        <v>-7</v>
      </c>
      <c r="I575" s="116">
        <v>9</v>
      </c>
      <c r="J575" s="116">
        <v>-8</v>
      </c>
      <c r="K575" s="116">
        <v>9</v>
      </c>
      <c r="L575" s="118">
        <f>IF(ISBLANK(G575),"",COUNTIF(G575:K575,"&gt;=0"))</f>
        <v>3</v>
      </c>
      <c r="M575" s="119">
        <f>IF(ISBLANK(G575),"",(IF(LEFT(G575,1)="-",1,0)+IF(LEFT(H575,1)="-",1,0)+IF(LEFT(I575,1)="-",1,0)+IF(LEFT(J575,1)="-",1,0)+IF(LEFT(K575,1)="-",1,0)))</f>
        <v>2</v>
      </c>
      <c r="N575" s="120">
        <f t="shared" si="18"/>
        <v>1</v>
      </c>
      <c r="O575" s="121">
        <f t="shared" si="18"/>
      </c>
      <c r="P575" s="83"/>
      <c r="Q575" s="56"/>
    </row>
    <row r="576" spans="2:17" ht="15">
      <c r="B576" s="83"/>
      <c r="C576" s="124" t="s">
        <v>71</v>
      </c>
      <c r="D576" s="125" t="str">
        <f>IF(D570&gt;"",D570&amp;" / "&amp;D571,"")</f>
        <v>Alex Naumi / Miro Seitz</v>
      </c>
      <c r="E576" s="126" t="str">
        <f>IF(H570&gt;"",H570&amp;" / "&amp;H571,"")</f>
        <v>Johan Åberg / Lauri Löyttyniemi</v>
      </c>
      <c r="F576" s="127"/>
      <c r="G576" s="128">
        <v>-5</v>
      </c>
      <c r="H576" s="129">
        <v>-9</v>
      </c>
      <c r="I576" s="130">
        <v>-7</v>
      </c>
      <c r="J576" s="130"/>
      <c r="K576" s="130"/>
      <c r="L576" s="118">
        <f>IF(ISBLANK(G576),"",COUNTIF(G576:K576,"&gt;=0"))</f>
        <v>0</v>
      </c>
      <c r="M576" s="119">
        <f>IF(ISBLANK(G576),"",(IF(LEFT(G576,1)="-",1,0)+IF(LEFT(H576,1)="-",1,0)+IF(LEFT(I576,1)="-",1,0)+IF(LEFT(J576,1)="-",1,0)+IF(LEFT(K576,1)="-",1,0)))</f>
        <v>3</v>
      </c>
      <c r="N576" s="120">
        <f t="shared" si="18"/>
      </c>
      <c r="O576" s="121">
        <f t="shared" si="18"/>
        <v>1</v>
      </c>
      <c r="P576" s="83"/>
      <c r="Q576" s="56"/>
    </row>
    <row r="577" spans="2:17" ht="15">
      <c r="B577" s="83"/>
      <c r="C577" s="113" t="s">
        <v>93</v>
      </c>
      <c r="D577" s="114" t="str">
        <f>IF(+D567&gt;"",D567&amp;" - "&amp;H568,"")</f>
        <v>Alex Naumi - Danil  Kozyar</v>
      </c>
      <c r="E577" s="122"/>
      <c r="F577" s="115"/>
      <c r="G577" s="131">
        <v>-4</v>
      </c>
      <c r="H577" s="117">
        <v>0</v>
      </c>
      <c r="I577" s="116">
        <v>15</v>
      </c>
      <c r="J577" s="116">
        <v>6</v>
      </c>
      <c r="K577" s="117"/>
      <c r="L577" s="118">
        <f>IF(ISBLANK(G577),"",COUNTIF(G577:K577,"&gt;=0"))</f>
        <v>3</v>
      </c>
      <c r="M577" s="119">
        <f>IF(ISBLANK(G577),"",(IF(LEFT(G577,1)="-",1,0)+IF(LEFT(H577,1)="-",1,0)+IF(LEFT(I577,1)="-",1,0)+IF(LEFT(J577,1)="-",1,0)+IF(LEFT(K577,1)="-",1,0)))</f>
        <v>1</v>
      </c>
      <c r="N577" s="120">
        <f t="shared" si="18"/>
        <v>1</v>
      </c>
      <c r="O577" s="121">
        <f t="shared" si="18"/>
      </c>
      <c r="P577" s="83"/>
      <c r="Q577" s="56"/>
    </row>
    <row r="578" spans="2:17" ht="15.75" thickBot="1">
      <c r="B578" s="83"/>
      <c r="C578" s="113" t="s">
        <v>94</v>
      </c>
      <c r="D578" s="114" t="str">
        <f>IF(+D568&gt;"",D568&amp;" - "&amp;H567,"")</f>
        <v>Miro Seitz - Johan Åberg</v>
      </c>
      <c r="E578" s="122"/>
      <c r="F578" s="115"/>
      <c r="G578" s="117">
        <v>-5</v>
      </c>
      <c r="H578" s="116">
        <v>-9</v>
      </c>
      <c r="I578" s="117">
        <v>-2</v>
      </c>
      <c r="J578" s="116"/>
      <c r="K578" s="116"/>
      <c r="L578" s="118">
        <f>IF(ISBLANK(G578),"",COUNTIF(G578:K578,"&gt;=0"))</f>
        <v>0</v>
      </c>
      <c r="M578" s="132">
        <f>IF(ISBLANK(G578),"",(IF(LEFT(G578,1)="-",1,0)+IF(LEFT(H578,1)="-",1,0)+IF(LEFT(I578,1)="-",1,0)+IF(LEFT(J578,1)="-",1,0)+IF(LEFT(K578,1)="-",1,0)))</f>
        <v>3</v>
      </c>
      <c r="N578" s="120">
        <f t="shared" si="18"/>
      </c>
      <c r="O578" s="121">
        <f t="shared" si="18"/>
        <v>1</v>
      </c>
      <c r="P578" s="83"/>
      <c r="Q578" s="56"/>
    </row>
    <row r="579" spans="2:17" ht="16.5" thickBot="1">
      <c r="B579" s="78"/>
      <c r="C579" s="80"/>
      <c r="D579" s="80"/>
      <c r="E579" s="80"/>
      <c r="F579" s="80"/>
      <c r="G579" s="80"/>
      <c r="H579" s="80"/>
      <c r="I579" s="80"/>
      <c r="J579" s="133" t="s">
        <v>95</v>
      </c>
      <c r="K579" s="134"/>
      <c r="L579" s="135">
        <f>IF(ISBLANK(E574),"",SUM(L574:L578))</f>
      </c>
      <c r="M579" s="136">
        <f>IF(ISBLANK(F574),"",SUM(M574:M578))</f>
      </c>
      <c r="N579" s="137">
        <f>IF(ISBLANK(G574),"",SUM(N574:N578))</f>
        <v>2</v>
      </c>
      <c r="O579" s="138">
        <f>IF(ISBLANK(G574),"",SUM(O574:O578))</f>
        <v>3</v>
      </c>
      <c r="P579" s="83"/>
      <c r="Q579" s="56"/>
    </row>
    <row r="580" spans="2:17" ht="15">
      <c r="B580" s="78"/>
      <c r="C580" s="139" t="s">
        <v>96</v>
      </c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90"/>
      <c r="Q580" s="56"/>
    </row>
    <row r="581" spans="2:17" ht="15">
      <c r="B581" s="78"/>
      <c r="C581" s="140" t="s">
        <v>72</v>
      </c>
      <c r="D581" s="140"/>
      <c r="E581" s="140" t="s">
        <v>73</v>
      </c>
      <c r="F581" s="141"/>
      <c r="G581" s="140"/>
      <c r="H581" s="140" t="s">
        <v>41</v>
      </c>
      <c r="I581" s="141"/>
      <c r="J581" s="140"/>
      <c r="K581" s="142" t="s">
        <v>97</v>
      </c>
      <c r="L581" s="57"/>
      <c r="M581" s="80"/>
      <c r="N581" s="80"/>
      <c r="O581" s="80"/>
      <c r="P581" s="90"/>
      <c r="Q581" s="56"/>
    </row>
    <row r="582" spans="2:17" ht="16.5" thickBot="1">
      <c r="B582" s="78"/>
      <c r="C582" s="80"/>
      <c r="D582" s="80"/>
      <c r="E582" s="80"/>
      <c r="F582" s="80"/>
      <c r="G582" s="80"/>
      <c r="H582" s="80"/>
      <c r="I582" s="80"/>
      <c r="J582" s="80"/>
      <c r="K582" s="162" t="str">
        <f>IF(N579=3,D566,IF(O579=3,H566,""))</f>
        <v>PT Espoo 3</v>
      </c>
      <c r="L582" s="163"/>
      <c r="M582" s="163"/>
      <c r="N582" s="163"/>
      <c r="O582" s="164"/>
      <c r="P582" s="83"/>
      <c r="Q582" s="56"/>
    </row>
    <row r="583" spans="2:17" ht="18">
      <c r="B583" s="143"/>
      <c r="C583" s="144"/>
      <c r="D583" s="144"/>
      <c r="E583" s="144"/>
      <c r="F583" s="144"/>
      <c r="G583" s="144"/>
      <c r="H583" s="144"/>
      <c r="I583" s="144"/>
      <c r="J583" s="144"/>
      <c r="K583" s="145"/>
      <c r="L583" s="145"/>
      <c r="M583" s="145"/>
      <c r="N583" s="145"/>
      <c r="O583" s="145"/>
      <c r="P583" s="146"/>
      <c r="Q583" s="56"/>
    </row>
    <row r="584" spans="3:17" ht="15">
      <c r="C584" s="147" t="s">
        <v>98</v>
      </c>
      <c r="Q584" s="56"/>
    </row>
    <row r="585" ht="15">
      <c r="Q585" s="56"/>
    </row>
    <row r="586" ht="15">
      <c r="Q586" s="56"/>
    </row>
    <row r="587" ht="15">
      <c r="Q587" s="56"/>
    </row>
    <row r="588" ht="15">
      <c r="Q588" s="56"/>
    </row>
    <row r="589" ht="15">
      <c r="Q589" s="56"/>
    </row>
    <row r="590" spans="2:17" ht="15.75">
      <c r="B590" s="73"/>
      <c r="C590" s="74"/>
      <c r="D590" s="75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7"/>
      <c r="Q590" s="56"/>
    </row>
    <row r="591" spans="2:17" ht="15.75">
      <c r="B591" s="78"/>
      <c r="C591" s="57"/>
      <c r="D591" s="79" t="s">
        <v>75</v>
      </c>
      <c r="E591" s="80"/>
      <c r="F591" s="80"/>
      <c r="G591" s="57"/>
      <c r="H591" s="81" t="s">
        <v>61</v>
      </c>
      <c r="I591" s="82"/>
      <c r="J591" s="173" t="s">
        <v>247</v>
      </c>
      <c r="K591" s="174"/>
      <c r="L591" s="174"/>
      <c r="M591" s="174"/>
      <c r="N591" s="174"/>
      <c r="O591" s="175"/>
      <c r="P591" s="83"/>
      <c r="Q591" s="56"/>
    </row>
    <row r="592" spans="2:17" ht="20.25">
      <c r="B592" s="78"/>
      <c r="C592" s="84"/>
      <c r="D592" s="85" t="s">
        <v>76</v>
      </c>
      <c r="E592" s="80"/>
      <c r="F592" s="80"/>
      <c r="G592" s="57"/>
      <c r="H592" s="81" t="s">
        <v>62</v>
      </c>
      <c r="I592" s="82"/>
      <c r="J592" s="173"/>
      <c r="K592" s="174"/>
      <c r="L592" s="174"/>
      <c r="M592" s="174"/>
      <c r="N592" s="174"/>
      <c r="O592" s="175"/>
      <c r="P592" s="83"/>
      <c r="Q592" s="56"/>
    </row>
    <row r="593" spans="2:17" ht="15">
      <c r="B593" s="78"/>
      <c r="C593" s="80"/>
      <c r="D593" s="86" t="s">
        <v>77</v>
      </c>
      <c r="E593" s="80"/>
      <c r="F593" s="80"/>
      <c r="G593" s="80"/>
      <c r="H593" s="81" t="s">
        <v>63</v>
      </c>
      <c r="I593" s="87"/>
      <c r="J593" s="180" t="s">
        <v>267</v>
      </c>
      <c r="K593" s="180"/>
      <c r="L593" s="180"/>
      <c r="M593" s="180"/>
      <c r="N593" s="180"/>
      <c r="O593" s="183"/>
      <c r="P593" s="83"/>
      <c r="Q593" s="56"/>
    </row>
    <row r="594" spans="2:17" ht="15.75">
      <c r="B594" s="78"/>
      <c r="C594" s="80"/>
      <c r="D594" s="80"/>
      <c r="E594" s="80"/>
      <c r="F594" s="80"/>
      <c r="G594" s="80"/>
      <c r="H594" s="81" t="s">
        <v>78</v>
      </c>
      <c r="I594" s="82"/>
      <c r="J594" s="177"/>
      <c r="K594" s="178"/>
      <c r="L594" s="178"/>
      <c r="M594" s="88" t="s">
        <v>64</v>
      </c>
      <c r="N594" s="179"/>
      <c r="O594" s="176"/>
      <c r="P594" s="83"/>
      <c r="Q594" s="56"/>
    </row>
    <row r="595" spans="2:17" ht="15">
      <c r="B595" s="78"/>
      <c r="C595" s="57"/>
      <c r="D595" s="89" t="s">
        <v>79</v>
      </c>
      <c r="E595" s="80"/>
      <c r="F595" s="80"/>
      <c r="G595" s="80"/>
      <c r="H595" s="89" t="s">
        <v>79</v>
      </c>
      <c r="I595" s="80"/>
      <c r="J595" s="80"/>
      <c r="K595" s="80"/>
      <c r="L595" s="80"/>
      <c r="M595" s="80"/>
      <c r="N595" s="80"/>
      <c r="O595" s="80"/>
      <c r="P595" s="90"/>
      <c r="Q595" s="56"/>
    </row>
    <row r="596" spans="2:17" ht="15.75">
      <c r="B596" s="83"/>
      <c r="C596" s="91" t="s">
        <v>80</v>
      </c>
      <c r="D596" s="165" t="s">
        <v>12</v>
      </c>
      <c r="E596" s="166"/>
      <c r="F596" s="92"/>
      <c r="G596" s="93" t="s">
        <v>81</v>
      </c>
      <c r="H596" s="165" t="s">
        <v>13</v>
      </c>
      <c r="I596" s="167"/>
      <c r="J596" s="167"/>
      <c r="K596" s="167"/>
      <c r="L596" s="167"/>
      <c r="M596" s="167"/>
      <c r="N596" s="167"/>
      <c r="O596" s="168"/>
      <c r="P596" s="83"/>
      <c r="Q596" s="56"/>
    </row>
    <row r="597" spans="2:17" ht="15">
      <c r="B597" s="83"/>
      <c r="C597" s="94" t="s">
        <v>65</v>
      </c>
      <c r="D597" s="169" t="s">
        <v>126</v>
      </c>
      <c r="E597" s="170"/>
      <c r="F597" s="95"/>
      <c r="G597" s="96" t="s">
        <v>66</v>
      </c>
      <c r="H597" s="169" t="s">
        <v>123</v>
      </c>
      <c r="I597" s="171"/>
      <c r="J597" s="171"/>
      <c r="K597" s="171"/>
      <c r="L597" s="171"/>
      <c r="M597" s="171"/>
      <c r="N597" s="171"/>
      <c r="O597" s="172"/>
      <c r="P597" s="83"/>
      <c r="Q597" s="56"/>
    </row>
    <row r="598" spans="2:17" ht="15">
      <c r="B598" s="83"/>
      <c r="C598" s="97" t="s">
        <v>67</v>
      </c>
      <c r="D598" s="169" t="s">
        <v>107</v>
      </c>
      <c r="E598" s="170"/>
      <c r="F598" s="95"/>
      <c r="G598" s="98" t="s">
        <v>68</v>
      </c>
      <c r="H598" s="169" t="s">
        <v>122</v>
      </c>
      <c r="I598" s="171"/>
      <c r="J598" s="171"/>
      <c r="K598" s="171"/>
      <c r="L598" s="171"/>
      <c r="M598" s="171"/>
      <c r="N598" s="171"/>
      <c r="O598" s="172"/>
      <c r="P598" s="83"/>
      <c r="Q598" s="56"/>
    </row>
    <row r="599" spans="2:17" ht="15">
      <c r="B599" s="78"/>
      <c r="C599" s="99" t="s">
        <v>82</v>
      </c>
      <c r="D599" s="100"/>
      <c r="E599" s="101"/>
      <c r="F599" s="102"/>
      <c r="G599" s="99" t="s">
        <v>82</v>
      </c>
      <c r="H599" s="103"/>
      <c r="I599" s="103"/>
      <c r="J599" s="103"/>
      <c r="K599" s="103"/>
      <c r="L599" s="103"/>
      <c r="M599" s="103"/>
      <c r="N599" s="103"/>
      <c r="O599" s="103"/>
      <c r="P599" s="90"/>
      <c r="Q599" s="56"/>
    </row>
    <row r="600" spans="2:17" ht="15">
      <c r="B600" s="83"/>
      <c r="C600" s="94"/>
      <c r="D600" s="169" t="s">
        <v>126</v>
      </c>
      <c r="E600" s="170"/>
      <c r="F600" s="95"/>
      <c r="G600" s="96"/>
      <c r="H600" s="169" t="s">
        <v>123</v>
      </c>
      <c r="I600" s="171"/>
      <c r="J600" s="171"/>
      <c r="K600" s="171"/>
      <c r="L600" s="171"/>
      <c r="M600" s="171"/>
      <c r="N600" s="171"/>
      <c r="O600" s="172"/>
      <c r="P600" s="83"/>
      <c r="Q600" s="56"/>
    </row>
    <row r="601" spans="2:17" ht="15">
      <c r="B601" s="83"/>
      <c r="C601" s="104"/>
      <c r="D601" s="169" t="s">
        <v>107</v>
      </c>
      <c r="E601" s="170"/>
      <c r="F601" s="95"/>
      <c r="G601" s="105"/>
      <c r="H601" s="169" t="s">
        <v>122</v>
      </c>
      <c r="I601" s="171"/>
      <c r="J601" s="171"/>
      <c r="K601" s="171"/>
      <c r="L601" s="171"/>
      <c r="M601" s="171"/>
      <c r="N601" s="171"/>
      <c r="O601" s="172"/>
      <c r="P601" s="83"/>
      <c r="Q601" s="56"/>
    </row>
    <row r="602" spans="2:17" ht="15.75">
      <c r="B602" s="78"/>
      <c r="C602" s="80"/>
      <c r="D602" s="80"/>
      <c r="E602" s="80"/>
      <c r="F602" s="80"/>
      <c r="G602" s="89" t="s">
        <v>83</v>
      </c>
      <c r="H602" s="106"/>
      <c r="I602" s="106"/>
      <c r="J602" s="106"/>
      <c r="K602" s="80"/>
      <c r="L602" s="80"/>
      <c r="M602" s="80"/>
      <c r="N602" s="107"/>
      <c r="O602" s="57"/>
      <c r="P602" s="90"/>
      <c r="Q602" s="56"/>
    </row>
    <row r="603" spans="2:17" ht="15">
      <c r="B603" s="78"/>
      <c r="C603" s="79" t="s">
        <v>84</v>
      </c>
      <c r="D603" s="80"/>
      <c r="E603" s="80"/>
      <c r="F603" s="80"/>
      <c r="G603" s="108" t="s">
        <v>85</v>
      </c>
      <c r="H603" s="108" t="s">
        <v>86</v>
      </c>
      <c r="I603" s="108" t="s">
        <v>87</v>
      </c>
      <c r="J603" s="108" t="s">
        <v>88</v>
      </c>
      <c r="K603" s="108" t="s">
        <v>89</v>
      </c>
      <c r="L603" s="109" t="s">
        <v>90</v>
      </c>
      <c r="M603" s="110"/>
      <c r="N603" s="111" t="s">
        <v>69</v>
      </c>
      <c r="O603" s="112" t="s">
        <v>70</v>
      </c>
      <c r="P603" s="83"/>
      <c r="Q603" s="56"/>
    </row>
    <row r="604" spans="2:17" ht="15">
      <c r="B604" s="83"/>
      <c r="C604" s="113" t="s">
        <v>91</v>
      </c>
      <c r="D604" s="114" t="str">
        <f>IF(D597&gt;"",D597&amp;" - "&amp;H597,"")</f>
        <v>Anton Mäkinen - Tuomas Niskanen</v>
      </c>
      <c r="E604" s="114"/>
      <c r="F604" s="115"/>
      <c r="G604" s="116">
        <v>5</v>
      </c>
      <c r="H604" s="116">
        <v>4</v>
      </c>
      <c r="I604" s="116">
        <v>6</v>
      </c>
      <c r="J604" s="117"/>
      <c r="K604" s="116"/>
      <c r="L604" s="118">
        <f>IF(ISBLANK(G604),"",COUNTIF(G604:K604,"&gt;=0"))</f>
        <v>3</v>
      </c>
      <c r="M604" s="119">
        <f>IF(ISBLANK(G604),"",(IF(LEFT(G604,1)="-",1,0)+IF(LEFT(H604,1)="-",1,0)+IF(LEFT(I604,1)="-",1,0)+IF(LEFT(J604,1)="-",1,0)+IF(LEFT(K604,1)="-",1,0)))</f>
        <v>0</v>
      </c>
      <c r="N604" s="120">
        <f aca="true" t="shared" si="19" ref="N604:O608">IF(L604=3,1,"")</f>
        <v>1</v>
      </c>
      <c r="O604" s="121">
        <f t="shared" si="19"/>
      </c>
      <c r="P604" s="83"/>
      <c r="Q604" s="56"/>
    </row>
    <row r="605" spans="2:17" ht="15">
      <c r="B605" s="83"/>
      <c r="C605" s="113" t="s">
        <v>92</v>
      </c>
      <c r="D605" s="114" t="str">
        <f>IF(D598&gt;"",D598&amp;" - "&amp;H598,"")</f>
        <v>Frey Hewitt - Sampo Enkkelä</v>
      </c>
      <c r="E605" s="122"/>
      <c r="F605" s="115"/>
      <c r="G605" s="123">
        <v>-6</v>
      </c>
      <c r="H605" s="116">
        <v>8</v>
      </c>
      <c r="I605" s="116">
        <v>9</v>
      </c>
      <c r="J605" s="116">
        <v>-12</v>
      </c>
      <c r="K605" s="116">
        <v>5</v>
      </c>
      <c r="L605" s="118">
        <f>IF(ISBLANK(G605),"",COUNTIF(G605:K605,"&gt;=0"))</f>
        <v>3</v>
      </c>
      <c r="M605" s="119">
        <f>IF(ISBLANK(G605),"",(IF(LEFT(G605,1)="-",1,0)+IF(LEFT(H605,1)="-",1,0)+IF(LEFT(I605,1)="-",1,0)+IF(LEFT(J605,1)="-",1,0)+IF(LEFT(K605,1)="-",1,0)))</f>
        <v>2</v>
      </c>
      <c r="N605" s="120">
        <f t="shared" si="19"/>
        <v>1</v>
      </c>
      <c r="O605" s="121">
        <f t="shared" si="19"/>
      </c>
      <c r="P605" s="83"/>
      <c r="Q605" s="56"/>
    </row>
    <row r="606" spans="2:17" ht="15">
      <c r="B606" s="83"/>
      <c r="C606" s="124" t="s">
        <v>71</v>
      </c>
      <c r="D606" s="125" t="str">
        <f>IF(D600&gt;"",D600&amp;" / "&amp;D601,"")</f>
        <v>Anton Mäkinen / Frey Hewitt</v>
      </c>
      <c r="E606" s="126" t="str">
        <f>IF(H600&gt;"",H600&amp;" / "&amp;H601,"")</f>
        <v>Tuomas Niskanen / Sampo Enkkelä</v>
      </c>
      <c r="F606" s="127"/>
      <c r="G606" s="128">
        <v>10</v>
      </c>
      <c r="H606" s="129">
        <v>5</v>
      </c>
      <c r="I606" s="130">
        <v>9</v>
      </c>
      <c r="J606" s="130"/>
      <c r="K606" s="130"/>
      <c r="L606" s="118">
        <f>IF(ISBLANK(G606),"",COUNTIF(G606:K606,"&gt;=0"))</f>
        <v>3</v>
      </c>
      <c r="M606" s="119">
        <f>IF(ISBLANK(G606),"",(IF(LEFT(G606,1)="-",1,0)+IF(LEFT(H606,1)="-",1,0)+IF(LEFT(I606,1)="-",1,0)+IF(LEFT(J606,1)="-",1,0)+IF(LEFT(K606,1)="-",1,0)))</f>
        <v>0</v>
      </c>
      <c r="N606" s="120">
        <f t="shared" si="19"/>
        <v>1</v>
      </c>
      <c r="O606" s="121">
        <f t="shared" si="19"/>
      </c>
      <c r="P606" s="83"/>
      <c r="Q606" s="56"/>
    </row>
    <row r="607" spans="2:17" ht="15">
      <c r="B607" s="83"/>
      <c r="C607" s="113" t="s">
        <v>93</v>
      </c>
      <c r="D607" s="114" t="str">
        <f>IF(+D597&gt;"",D597&amp;" - "&amp;H598,"")</f>
        <v>Anton Mäkinen - Sampo Enkkelä</v>
      </c>
      <c r="E607" s="122"/>
      <c r="F607" s="115"/>
      <c r="G607" s="131"/>
      <c r="H607" s="117"/>
      <c r="I607" s="116"/>
      <c r="J607" s="116"/>
      <c r="K607" s="117"/>
      <c r="L607" s="118">
        <f>IF(ISBLANK(G607),"",COUNTIF(G607:K607,"&gt;=0"))</f>
      </c>
      <c r="M607" s="119">
        <f>IF(ISBLANK(G607),"",(IF(LEFT(G607,1)="-",1,0)+IF(LEFT(H607,1)="-",1,0)+IF(LEFT(I607,1)="-",1,0)+IF(LEFT(J607,1)="-",1,0)+IF(LEFT(K607,1)="-",1,0)))</f>
      </c>
      <c r="N607" s="120">
        <f t="shared" si="19"/>
      </c>
      <c r="O607" s="121">
        <f t="shared" si="19"/>
      </c>
      <c r="P607" s="83"/>
      <c r="Q607" s="56"/>
    </row>
    <row r="608" spans="2:17" ht="15.75" thickBot="1">
      <c r="B608" s="83"/>
      <c r="C608" s="113" t="s">
        <v>94</v>
      </c>
      <c r="D608" s="114" t="str">
        <f>IF(+D598&gt;"",D598&amp;" - "&amp;H597,"")</f>
        <v>Frey Hewitt - Tuomas Niskanen</v>
      </c>
      <c r="E608" s="122"/>
      <c r="F608" s="115"/>
      <c r="G608" s="117"/>
      <c r="H608" s="116"/>
      <c r="I608" s="117"/>
      <c r="J608" s="116"/>
      <c r="K608" s="116"/>
      <c r="L608" s="118">
        <f>IF(ISBLANK(G608),"",COUNTIF(G608:K608,"&gt;=0"))</f>
      </c>
      <c r="M608" s="132">
        <f>IF(ISBLANK(G608),"",(IF(LEFT(G608,1)="-",1,0)+IF(LEFT(H608,1)="-",1,0)+IF(LEFT(I608,1)="-",1,0)+IF(LEFT(J608,1)="-",1,0)+IF(LEFT(K608,1)="-",1,0)))</f>
      </c>
      <c r="N608" s="120">
        <f t="shared" si="19"/>
      </c>
      <c r="O608" s="121">
        <f t="shared" si="19"/>
      </c>
      <c r="P608" s="83"/>
      <c r="Q608" s="56"/>
    </row>
    <row r="609" spans="2:17" ht="16.5" thickBot="1">
      <c r="B609" s="78"/>
      <c r="C609" s="80"/>
      <c r="D609" s="80"/>
      <c r="E609" s="80"/>
      <c r="F609" s="80"/>
      <c r="G609" s="80"/>
      <c r="H609" s="80"/>
      <c r="I609" s="80"/>
      <c r="J609" s="133" t="s">
        <v>95</v>
      </c>
      <c r="K609" s="134"/>
      <c r="L609" s="135">
        <f>IF(ISBLANK(E604),"",SUM(L604:L608))</f>
      </c>
      <c r="M609" s="136">
        <f>IF(ISBLANK(F604),"",SUM(M604:M608))</f>
      </c>
      <c r="N609" s="137">
        <f>IF(ISBLANK(G604),"",SUM(N604:N608))</f>
        <v>3</v>
      </c>
      <c r="O609" s="138">
        <f>IF(ISBLANK(G604),"",SUM(O604:O608))</f>
        <v>0</v>
      </c>
      <c r="P609" s="83"/>
      <c r="Q609" s="56"/>
    </row>
    <row r="610" spans="2:17" ht="15">
      <c r="B610" s="78"/>
      <c r="C610" s="139" t="s">
        <v>96</v>
      </c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90"/>
      <c r="Q610" s="56"/>
    </row>
    <row r="611" spans="2:17" ht="15">
      <c r="B611" s="78"/>
      <c r="C611" s="140" t="s">
        <v>72</v>
      </c>
      <c r="D611" s="140"/>
      <c r="E611" s="140" t="s">
        <v>73</v>
      </c>
      <c r="F611" s="141"/>
      <c r="G611" s="140"/>
      <c r="H611" s="140" t="s">
        <v>41</v>
      </c>
      <c r="I611" s="141"/>
      <c r="J611" s="140"/>
      <c r="K611" s="142" t="s">
        <v>97</v>
      </c>
      <c r="L611" s="57"/>
      <c r="M611" s="80"/>
      <c r="N611" s="80"/>
      <c r="O611" s="80"/>
      <c r="P611" s="90"/>
      <c r="Q611" s="56"/>
    </row>
    <row r="612" spans="2:17" ht="16.5" thickBot="1">
      <c r="B612" s="78"/>
      <c r="C612" s="80"/>
      <c r="D612" s="80"/>
      <c r="E612" s="80"/>
      <c r="F612" s="80"/>
      <c r="G612" s="80"/>
      <c r="H612" s="80"/>
      <c r="I612" s="80"/>
      <c r="J612" s="80"/>
      <c r="K612" s="162" t="str">
        <f>IF(N609=3,D596,IF(O609=3,H596,""))</f>
        <v>MBF</v>
      </c>
      <c r="L612" s="163"/>
      <c r="M612" s="163"/>
      <c r="N612" s="163"/>
      <c r="O612" s="164"/>
      <c r="P612" s="83"/>
      <c r="Q612" s="56"/>
    </row>
    <row r="613" spans="2:17" ht="18">
      <c r="B613" s="143"/>
      <c r="C613" s="144"/>
      <c r="D613" s="144"/>
      <c r="E613" s="144"/>
      <c r="F613" s="144"/>
      <c r="G613" s="144"/>
      <c r="H613" s="144"/>
      <c r="I613" s="144"/>
      <c r="J613" s="144"/>
      <c r="K613" s="145"/>
      <c r="L613" s="145"/>
      <c r="M613" s="145"/>
      <c r="N613" s="145"/>
      <c r="O613" s="145"/>
      <c r="P613" s="146"/>
      <c r="Q613" s="56"/>
    </row>
    <row r="614" spans="3:17" ht="15">
      <c r="C614" s="147" t="s">
        <v>98</v>
      </c>
      <c r="Q614" s="56"/>
    </row>
    <row r="615" ht="15">
      <c r="Q615" s="56"/>
    </row>
    <row r="616" ht="15">
      <c r="Q616" s="56"/>
    </row>
    <row r="617" ht="15">
      <c r="Q617" s="56"/>
    </row>
    <row r="621" ht="15">
      <c r="Q621" s="56"/>
    </row>
    <row r="622" ht="15">
      <c r="Q622" s="56"/>
    </row>
    <row r="623" spans="2:17" ht="15.75">
      <c r="B623" s="73"/>
      <c r="C623" s="74"/>
      <c r="D623" s="75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7"/>
      <c r="Q623" s="56"/>
    </row>
    <row r="624" spans="2:17" ht="15.75">
      <c r="B624" s="78"/>
      <c r="C624" s="57"/>
      <c r="D624" s="79" t="s">
        <v>75</v>
      </c>
      <c r="E624" s="80"/>
      <c r="F624" s="80"/>
      <c r="G624" s="57"/>
      <c r="H624" s="81" t="s">
        <v>61</v>
      </c>
      <c r="I624" s="82"/>
      <c r="J624" s="173" t="s">
        <v>247</v>
      </c>
      <c r="K624" s="174"/>
      <c r="L624" s="174"/>
      <c r="M624" s="174"/>
      <c r="N624" s="174"/>
      <c r="O624" s="175"/>
      <c r="P624" s="83"/>
      <c r="Q624" s="56"/>
    </row>
    <row r="625" spans="2:17" ht="20.25">
      <c r="B625" s="78"/>
      <c r="C625" s="84"/>
      <c r="D625" s="85" t="s">
        <v>76</v>
      </c>
      <c r="E625" s="80"/>
      <c r="F625" s="80"/>
      <c r="G625" s="57"/>
      <c r="H625" s="81" t="s">
        <v>62</v>
      </c>
      <c r="I625" s="82"/>
      <c r="J625" s="173"/>
      <c r="K625" s="174"/>
      <c r="L625" s="174"/>
      <c r="M625" s="174"/>
      <c r="N625" s="174"/>
      <c r="O625" s="175"/>
      <c r="P625" s="83"/>
      <c r="Q625" s="56"/>
    </row>
    <row r="626" spans="2:17" ht="15">
      <c r="B626" s="78"/>
      <c r="C626" s="80"/>
      <c r="D626" s="86" t="s">
        <v>77</v>
      </c>
      <c r="E626" s="80"/>
      <c r="F626" s="80"/>
      <c r="G626" s="80"/>
      <c r="H626" s="81" t="s">
        <v>63</v>
      </c>
      <c r="I626" s="87"/>
      <c r="J626" s="180" t="s">
        <v>267</v>
      </c>
      <c r="K626" s="180"/>
      <c r="L626" s="180"/>
      <c r="M626" s="180"/>
      <c r="N626" s="180"/>
      <c r="O626" s="183"/>
      <c r="P626" s="83"/>
      <c r="Q626" s="56"/>
    </row>
    <row r="627" spans="2:17" ht="15.75">
      <c r="B627" s="78"/>
      <c r="C627" s="80"/>
      <c r="D627" s="80"/>
      <c r="E627" s="80"/>
      <c r="F627" s="80"/>
      <c r="G627" s="80"/>
      <c r="H627" s="81" t="s">
        <v>78</v>
      </c>
      <c r="I627" s="82"/>
      <c r="J627" s="177"/>
      <c r="K627" s="178"/>
      <c r="L627" s="178"/>
      <c r="M627" s="88" t="s">
        <v>64</v>
      </c>
      <c r="N627" s="179"/>
      <c r="O627" s="176"/>
      <c r="P627" s="83"/>
      <c r="Q627" s="56"/>
    </row>
    <row r="628" spans="2:17" ht="15">
      <c r="B628" s="78"/>
      <c r="C628" s="57"/>
      <c r="D628" s="89" t="s">
        <v>79</v>
      </c>
      <c r="E628" s="80"/>
      <c r="F628" s="80"/>
      <c r="G628" s="80"/>
      <c r="H628" s="89" t="s">
        <v>79</v>
      </c>
      <c r="I628" s="80"/>
      <c r="J628" s="80"/>
      <c r="K628" s="80"/>
      <c r="L628" s="80"/>
      <c r="M628" s="80"/>
      <c r="N628" s="80"/>
      <c r="O628" s="80"/>
      <c r="P628" s="90"/>
      <c r="Q628" s="56"/>
    </row>
    <row r="629" spans="2:17" ht="15.75">
      <c r="B629" s="83"/>
      <c r="C629" s="91" t="s">
        <v>80</v>
      </c>
      <c r="D629" s="165" t="s">
        <v>158</v>
      </c>
      <c r="E629" s="166"/>
      <c r="F629" s="92"/>
      <c r="G629" s="93" t="s">
        <v>81</v>
      </c>
      <c r="H629" s="165" t="s">
        <v>11</v>
      </c>
      <c r="I629" s="167"/>
      <c r="J629" s="167"/>
      <c r="K629" s="167"/>
      <c r="L629" s="167"/>
      <c r="M629" s="167"/>
      <c r="N629" s="167"/>
      <c r="O629" s="168"/>
      <c r="P629" s="83"/>
      <c r="Q629" s="56"/>
    </row>
    <row r="630" spans="2:17" ht="15">
      <c r="B630" s="83"/>
      <c r="C630" s="94" t="s">
        <v>65</v>
      </c>
      <c r="D630" s="169" t="s">
        <v>195</v>
      </c>
      <c r="E630" s="170"/>
      <c r="F630" s="95"/>
      <c r="G630" s="96" t="s">
        <v>66</v>
      </c>
      <c r="H630" s="169" t="s">
        <v>111</v>
      </c>
      <c r="I630" s="171"/>
      <c r="J630" s="171"/>
      <c r="K630" s="171"/>
      <c r="L630" s="171"/>
      <c r="M630" s="171"/>
      <c r="N630" s="171"/>
      <c r="O630" s="172"/>
      <c r="P630" s="83"/>
      <c r="Q630" s="56"/>
    </row>
    <row r="631" spans="2:17" ht="15">
      <c r="B631" s="83"/>
      <c r="C631" s="97" t="s">
        <v>67</v>
      </c>
      <c r="D631" s="169" t="s">
        <v>124</v>
      </c>
      <c r="E631" s="170"/>
      <c r="F631" s="95"/>
      <c r="G631" s="98" t="s">
        <v>68</v>
      </c>
      <c r="H631" s="169" t="s">
        <v>129</v>
      </c>
      <c r="I631" s="171"/>
      <c r="J631" s="171"/>
      <c r="K631" s="171"/>
      <c r="L631" s="171"/>
      <c r="M631" s="171"/>
      <c r="N631" s="171"/>
      <c r="O631" s="172"/>
      <c r="P631" s="83"/>
      <c r="Q631" s="56"/>
    </row>
    <row r="632" spans="2:17" ht="15">
      <c r="B632" s="78"/>
      <c r="C632" s="99" t="s">
        <v>82</v>
      </c>
      <c r="D632" s="100"/>
      <c r="E632" s="101"/>
      <c r="F632" s="102"/>
      <c r="G632" s="99" t="s">
        <v>82</v>
      </c>
      <c r="H632" s="103"/>
      <c r="I632" s="103"/>
      <c r="J632" s="103"/>
      <c r="K632" s="103"/>
      <c r="L632" s="103"/>
      <c r="M632" s="103"/>
      <c r="N632" s="103"/>
      <c r="O632" s="103"/>
      <c r="P632" s="90"/>
      <c r="Q632" s="56"/>
    </row>
    <row r="633" spans="2:17" ht="15">
      <c r="B633" s="83"/>
      <c r="C633" s="94"/>
      <c r="D633" s="169" t="s">
        <v>195</v>
      </c>
      <c r="E633" s="170"/>
      <c r="F633" s="95"/>
      <c r="G633" s="96"/>
      <c r="H633" s="169" t="s">
        <v>111</v>
      </c>
      <c r="I633" s="171"/>
      <c r="J633" s="171"/>
      <c r="K633" s="171"/>
      <c r="L633" s="171"/>
      <c r="M633" s="171"/>
      <c r="N633" s="171"/>
      <c r="O633" s="172"/>
      <c r="P633" s="83"/>
      <c r="Q633" s="56"/>
    </row>
    <row r="634" spans="2:17" ht="15">
      <c r="B634" s="83"/>
      <c r="C634" s="104"/>
      <c r="D634" s="169" t="s">
        <v>268</v>
      </c>
      <c r="E634" s="170"/>
      <c r="F634" s="95"/>
      <c r="G634" s="105"/>
      <c r="H634" s="169" t="s">
        <v>129</v>
      </c>
      <c r="I634" s="171"/>
      <c r="J634" s="171"/>
      <c r="K634" s="171"/>
      <c r="L634" s="171"/>
      <c r="M634" s="171"/>
      <c r="N634" s="171"/>
      <c r="O634" s="172"/>
      <c r="P634" s="83"/>
      <c r="Q634" s="56"/>
    </row>
    <row r="635" spans="2:17" ht="15.75">
      <c r="B635" s="78"/>
      <c r="C635" s="80"/>
      <c r="D635" s="80"/>
      <c r="E635" s="80"/>
      <c r="F635" s="80"/>
      <c r="G635" s="89" t="s">
        <v>83</v>
      </c>
      <c r="H635" s="106"/>
      <c r="I635" s="106"/>
      <c r="J635" s="106"/>
      <c r="K635" s="80"/>
      <c r="L635" s="80"/>
      <c r="M635" s="80"/>
      <c r="N635" s="107"/>
      <c r="O635" s="57"/>
      <c r="P635" s="90"/>
      <c r="Q635" s="56"/>
    </row>
    <row r="636" spans="2:17" ht="15">
      <c r="B636" s="78"/>
      <c r="C636" s="79" t="s">
        <v>84</v>
      </c>
      <c r="D636" s="80"/>
      <c r="E636" s="80"/>
      <c r="F636" s="80"/>
      <c r="G636" s="108" t="s">
        <v>85</v>
      </c>
      <c r="H636" s="108" t="s">
        <v>86</v>
      </c>
      <c r="I636" s="108" t="s">
        <v>87</v>
      </c>
      <c r="J636" s="108" t="s">
        <v>88</v>
      </c>
      <c r="K636" s="108" t="s">
        <v>89</v>
      </c>
      <c r="L636" s="109" t="s">
        <v>90</v>
      </c>
      <c r="M636" s="110"/>
      <c r="N636" s="111" t="s">
        <v>69</v>
      </c>
      <c r="O636" s="112" t="s">
        <v>70</v>
      </c>
      <c r="P636" s="83"/>
      <c r="Q636" s="56"/>
    </row>
    <row r="637" spans="2:17" ht="15">
      <c r="B637" s="83"/>
      <c r="C637" s="113" t="s">
        <v>91</v>
      </c>
      <c r="D637" s="114" t="str">
        <f>IF(D630&gt;"",D630&amp;" - "&amp;H630,"")</f>
        <v>Johan Åberg - Patrik Rissanen</v>
      </c>
      <c r="E637" s="114"/>
      <c r="F637" s="115"/>
      <c r="G637" s="116">
        <v>-3</v>
      </c>
      <c r="H637" s="116">
        <v>-8</v>
      </c>
      <c r="I637" s="116">
        <v>-5</v>
      </c>
      <c r="J637" s="117"/>
      <c r="K637" s="116"/>
      <c r="L637" s="118">
        <f>IF(ISBLANK(G637),"",COUNTIF(G637:K637,"&gt;=0"))</f>
        <v>0</v>
      </c>
      <c r="M637" s="119">
        <f>IF(ISBLANK(G637),"",(IF(LEFT(G637,1)="-",1,0)+IF(LEFT(H637,1)="-",1,0)+IF(LEFT(I637,1)="-",1,0)+IF(LEFT(J637,1)="-",1,0)+IF(LEFT(K637,1)="-",1,0)))</f>
        <v>3</v>
      </c>
      <c r="N637" s="120">
        <f aca="true" t="shared" si="20" ref="N637:O641">IF(L637=3,1,"")</f>
      </c>
      <c r="O637" s="121">
        <f t="shared" si="20"/>
        <v>1</v>
      </c>
      <c r="P637" s="83"/>
      <c r="Q637" s="56"/>
    </row>
    <row r="638" spans="2:17" ht="15">
      <c r="B638" s="83"/>
      <c r="C638" s="113" t="s">
        <v>92</v>
      </c>
      <c r="D638" s="114" t="str">
        <f>IF(D631&gt;"",D631&amp;" - "&amp;H631,"")</f>
        <v>Lauri Löyttyniemi - Samu Leskinen</v>
      </c>
      <c r="E638" s="122"/>
      <c r="F638" s="115"/>
      <c r="G638" s="123">
        <v>-5</v>
      </c>
      <c r="H638" s="116">
        <v>10</v>
      </c>
      <c r="I638" s="116">
        <v>-4</v>
      </c>
      <c r="J638" s="116">
        <v>-5</v>
      </c>
      <c r="K638" s="116"/>
      <c r="L638" s="118">
        <f>IF(ISBLANK(G638),"",COUNTIF(G638:K638,"&gt;=0"))</f>
        <v>1</v>
      </c>
      <c r="M638" s="119">
        <f>IF(ISBLANK(G638),"",(IF(LEFT(G638,1)="-",1,0)+IF(LEFT(H638,1)="-",1,0)+IF(LEFT(I638,1)="-",1,0)+IF(LEFT(J638,1)="-",1,0)+IF(LEFT(K638,1)="-",1,0)))</f>
        <v>3</v>
      </c>
      <c r="N638" s="120">
        <f t="shared" si="20"/>
      </c>
      <c r="O638" s="121">
        <f t="shared" si="20"/>
        <v>1</v>
      </c>
      <c r="P638" s="83"/>
      <c r="Q638" s="56"/>
    </row>
    <row r="639" spans="2:17" ht="15">
      <c r="B639" s="83"/>
      <c r="C639" s="124" t="s">
        <v>71</v>
      </c>
      <c r="D639" s="125" t="str">
        <f>IF(D633&gt;"",D633&amp;" / "&amp;D634,"")</f>
        <v>Johan Åberg / Daniel Kozyar</v>
      </c>
      <c r="E639" s="126" t="str">
        <f>IF(H633&gt;"",H633&amp;" / "&amp;H634,"")</f>
        <v>Patrik Rissanen / Samu Leskinen</v>
      </c>
      <c r="F639" s="127"/>
      <c r="G639" s="128">
        <v>-6</v>
      </c>
      <c r="H639" s="129">
        <v>-1</v>
      </c>
      <c r="I639" s="130">
        <v>-7</v>
      </c>
      <c r="J639" s="130"/>
      <c r="K639" s="130"/>
      <c r="L639" s="118">
        <f>IF(ISBLANK(G639),"",COUNTIF(G639:K639,"&gt;=0"))</f>
        <v>0</v>
      </c>
      <c r="M639" s="119">
        <f>IF(ISBLANK(G639),"",(IF(LEFT(G639,1)="-",1,0)+IF(LEFT(H639,1)="-",1,0)+IF(LEFT(I639,1)="-",1,0)+IF(LEFT(J639,1)="-",1,0)+IF(LEFT(K639,1)="-",1,0)))</f>
        <v>3</v>
      </c>
      <c r="N639" s="120">
        <f t="shared" si="20"/>
      </c>
      <c r="O639" s="121">
        <f t="shared" si="20"/>
        <v>1</v>
      </c>
      <c r="P639" s="83"/>
      <c r="Q639" s="56"/>
    </row>
    <row r="640" spans="2:17" ht="15">
      <c r="B640" s="83"/>
      <c r="C640" s="113" t="s">
        <v>93</v>
      </c>
      <c r="D640" s="114" t="str">
        <f>IF(+D630&gt;"",D630&amp;" - "&amp;H631,"")</f>
        <v>Johan Åberg - Samu Leskinen</v>
      </c>
      <c r="E640" s="122"/>
      <c r="F640" s="115"/>
      <c r="G640" s="131"/>
      <c r="H640" s="117"/>
      <c r="I640" s="116"/>
      <c r="J640" s="116"/>
      <c r="K640" s="117"/>
      <c r="L640" s="118">
        <f>IF(ISBLANK(G640),"",COUNTIF(G640:K640,"&gt;=0"))</f>
      </c>
      <c r="M640" s="119">
        <f>IF(ISBLANK(G640),"",(IF(LEFT(G640,1)="-",1,0)+IF(LEFT(H640,1)="-",1,0)+IF(LEFT(I640,1)="-",1,0)+IF(LEFT(J640,1)="-",1,0)+IF(LEFT(K640,1)="-",1,0)))</f>
      </c>
      <c r="N640" s="120">
        <f t="shared" si="20"/>
      </c>
      <c r="O640" s="121">
        <f t="shared" si="20"/>
      </c>
      <c r="P640" s="83"/>
      <c r="Q640" s="56"/>
    </row>
    <row r="641" spans="2:17" ht="15.75" thickBot="1">
      <c r="B641" s="83"/>
      <c r="C641" s="113" t="s">
        <v>94</v>
      </c>
      <c r="D641" s="114" t="str">
        <f>IF(+D631&gt;"",D631&amp;" - "&amp;H630,"")</f>
        <v>Lauri Löyttyniemi - Patrik Rissanen</v>
      </c>
      <c r="E641" s="122"/>
      <c r="F641" s="115"/>
      <c r="G641" s="117"/>
      <c r="H641" s="116"/>
      <c r="I641" s="117"/>
      <c r="J641" s="116"/>
      <c r="K641" s="116"/>
      <c r="L641" s="118">
        <f>IF(ISBLANK(G641),"",COUNTIF(G641:K641,"&gt;=0"))</f>
      </c>
      <c r="M641" s="132">
        <f>IF(ISBLANK(G641),"",(IF(LEFT(G641,1)="-",1,0)+IF(LEFT(H641,1)="-",1,0)+IF(LEFT(I641,1)="-",1,0)+IF(LEFT(J641,1)="-",1,0)+IF(LEFT(K641,1)="-",1,0)))</f>
      </c>
      <c r="N641" s="120">
        <f t="shared" si="20"/>
      </c>
      <c r="O641" s="121">
        <f t="shared" si="20"/>
      </c>
      <c r="P641" s="83"/>
      <c r="Q641" s="56"/>
    </row>
    <row r="642" spans="2:17" ht="16.5" thickBot="1">
      <c r="B642" s="78"/>
      <c r="C642" s="80"/>
      <c r="D642" s="80"/>
      <c r="E642" s="80"/>
      <c r="F642" s="80"/>
      <c r="G642" s="80"/>
      <c r="H642" s="80"/>
      <c r="I642" s="80"/>
      <c r="J642" s="133" t="s">
        <v>95</v>
      </c>
      <c r="K642" s="134"/>
      <c r="L642" s="135">
        <f>IF(ISBLANK(E637),"",SUM(L637:L641))</f>
      </c>
      <c r="M642" s="136">
        <f>IF(ISBLANK(F637),"",SUM(M637:M641))</f>
      </c>
      <c r="N642" s="137">
        <f>IF(ISBLANK(G637),"",SUM(N637:N641))</f>
        <v>0</v>
      </c>
      <c r="O642" s="138">
        <f>IF(ISBLANK(G637),"",SUM(O637:O641))</f>
        <v>3</v>
      </c>
      <c r="P642" s="83"/>
      <c r="Q642" s="56"/>
    </row>
    <row r="643" spans="2:17" ht="15">
      <c r="B643" s="78"/>
      <c r="C643" s="139" t="s">
        <v>96</v>
      </c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90"/>
      <c r="Q643" s="56"/>
    </row>
    <row r="644" spans="2:17" ht="15">
      <c r="B644" s="78"/>
      <c r="C644" s="140" t="s">
        <v>72</v>
      </c>
      <c r="D644" s="140"/>
      <c r="E644" s="140" t="s">
        <v>73</v>
      </c>
      <c r="F644" s="141"/>
      <c r="G644" s="140"/>
      <c r="H644" s="140" t="s">
        <v>41</v>
      </c>
      <c r="I644" s="141"/>
      <c r="J644" s="140"/>
      <c r="K644" s="142" t="s">
        <v>97</v>
      </c>
      <c r="L644" s="57"/>
      <c r="M644" s="80"/>
      <c r="N644" s="80"/>
      <c r="O644" s="80"/>
      <c r="P644" s="90"/>
      <c r="Q644" s="56"/>
    </row>
    <row r="645" spans="2:17" ht="16.5" thickBot="1">
      <c r="B645" s="78"/>
      <c r="C645" s="80"/>
      <c r="D645" s="80"/>
      <c r="E645" s="80"/>
      <c r="F645" s="80"/>
      <c r="G645" s="80"/>
      <c r="H645" s="80"/>
      <c r="I645" s="80"/>
      <c r="J645" s="80"/>
      <c r="K645" s="162" t="str">
        <f>IF(N642=3,D629,IF(O642=3,H629,""))</f>
        <v>KUPTS 1</v>
      </c>
      <c r="L645" s="163"/>
      <c r="M645" s="163"/>
      <c r="N645" s="163"/>
      <c r="O645" s="164"/>
      <c r="P645" s="83"/>
      <c r="Q645" s="56"/>
    </row>
    <row r="646" spans="2:17" ht="18">
      <c r="B646" s="143"/>
      <c r="C646" s="144"/>
      <c r="D646" s="144"/>
      <c r="E646" s="144"/>
      <c r="F646" s="144"/>
      <c r="G646" s="144"/>
      <c r="H646" s="144"/>
      <c r="I646" s="144"/>
      <c r="J646" s="144"/>
      <c r="K646" s="145"/>
      <c r="L646" s="145"/>
      <c r="M646" s="145"/>
      <c r="N646" s="145"/>
      <c r="O646" s="145"/>
      <c r="P646" s="146"/>
      <c r="Q646" s="56"/>
    </row>
    <row r="647" spans="3:17" ht="15">
      <c r="C647" s="147" t="s">
        <v>98</v>
      </c>
      <c r="Q647" s="56"/>
    </row>
    <row r="648" ht="15">
      <c r="Q648" s="56"/>
    </row>
    <row r="649" ht="15">
      <c r="Q649" s="56"/>
    </row>
    <row r="650" ht="15">
      <c r="Q650" s="56"/>
    </row>
    <row r="651" ht="15">
      <c r="Q651" s="56"/>
    </row>
    <row r="652" ht="15">
      <c r="Q652" s="56"/>
    </row>
    <row r="653" spans="2:17" ht="15.75">
      <c r="B653" s="73"/>
      <c r="C653" s="74"/>
      <c r="D653" s="75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7"/>
      <c r="Q653" s="56"/>
    </row>
    <row r="654" spans="2:17" ht="15.75">
      <c r="B654" s="78"/>
      <c r="C654" s="57"/>
      <c r="D654" s="79" t="s">
        <v>75</v>
      </c>
      <c r="E654" s="80"/>
      <c r="F654" s="80"/>
      <c r="G654" s="57"/>
      <c r="H654" s="81" t="s">
        <v>61</v>
      </c>
      <c r="I654" s="82"/>
      <c r="J654" s="173" t="s">
        <v>247</v>
      </c>
      <c r="K654" s="174"/>
      <c r="L654" s="174"/>
      <c r="M654" s="174"/>
      <c r="N654" s="174"/>
      <c r="O654" s="175"/>
      <c r="P654" s="83"/>
      <c r="Q654" s="56"/>
    </row>
    <row r="655" spans="2:17" ht="20.25">
      <c r="B655" s="78"/>
      <c r="C655" s="84"/>
      <c r="D655" s="85" t="s">
        <v>76</v>
      </c>
      <c r="E655" s="80"/>
      <c r="F655" s="80"/>
      <c r="G655" s="57"/>
      <c r="H655" s="81" t="s">
        <v>62</v>
      </c>
      <c r="I655" s="82"/>
      <c r="J655" s="173"/>
      <c r="K655" s="174"/>
      <c r="L655" s="174"/>
      <c r="M655" s="174"/>
      <c r="N655" s="174"/>
      <c r="O655" s="175"/>
      <c r="P655" s="83"/>
      <c r="Q655" s="56"/>
    </row>
    <row r="656" spans="2:17" ht="15">
      <c r="B656" s="78"/>
      <c r="C656" s="80"/>
      <c r="D656" s="86" t="s">
        <v>77</v>
      </c>
      <c r="E656" s="80"/>
      <c r="F656" s="80"/>
      <c r="G656" s="80"/>
      <c r="H656" s="81" t="s">
        <v>63</v>
      </c>
      <c r="I656" s="87"/>
      <c r="J656" s="180" t="s">
        <v>267</v>
      </c>
      <c r="K656" s="180"/>
      <c r="L656" s="180"/>
      <c r="M656" s="180"/>
      <c r="N656" s="180"/>
      <c r="O656" s="183"/>
      <c r="P656" s="83"/>
      <c r="Q656" s="56"/>
    </row>
    <row r="657" spans="2:17" ht="15.75">
      <c r="B657" s="78"/>
      <c r="C657" s="80"/>
      <c r="D657" s="80"/>
      <c r="E657" s="80"/>
      <c r="F657" s="80"/>
      <c r="G657" s="80"/>
      <c r="H657" s="81" t="s">
        <v>78</v>
      </c>
      <c r="I657" s="82"/>
      <c r="J657" s="177"/>
      <c r="K657" s="178"/>
      <c r="L657" s="178"/>
      <c r="M657" s="88" t="s">
        <v>64</v>
      </c>
      <c r="N657" s="179"/>
      <c r="O657" s="176"/>
      <c r="P657" s="83"/>
      <c r="Q657" s="56"/>
    </row>
    <row r="658" spans="2:17" ht="15">
      <c r="B658" s="78"/>
      <c r="C658" s="57"/>
      <c r="D658" s="89" t="s">
        <v>79</v>
      </c>
      <c r="E658" s="80"/>
      <c r="F658" s="80"/>
      <c r="G658" s="80"/>
      <c r="H658" s="89" t="s">
        <v>79</v>
      </c>
      <c r="I658" s="80"/>
      <c r="J658" s="80"/>
      <c r="K658" s="80"/>
      <c r="L658" s="80"/>
      <c r="M658" s="80"/>
      <c r="N658" s="80"/>
      <c r="O658" s="80"/>
      <c r="P658" s="90"/>
      <c r="Q658" s="56"/>
    </row>
    <row r="659" spans="2:17" ht="15.75">
      <c r="B659" s="83"/>
      <c r="C659" s="91" t="s">
        <v>80</v>
      </c>
      <c r="D659" s="165" t="s">
        <v>164</v>
      </c>
      <c r="E659" s="166"/>
      <c r="F659" s="92"/>
      <c r="G659" s="93" t="s">
        <v>81</v>
      </c>
      <c r="H659" s="165" t="s">
        <v>269</v>
      </c>
      <c r="I659" s="167"/>
      <c r="J659" s="167"/>
      <c r="K659" s="167"/>
      <c r="L659" s="167"/>
      <c r="M659" s="167"/>
      <c r="N659" s="167"/>
      <c r="O659" s="168"/>
      <c r="P659" s="83"/>
      <c r="Q659" s="56"/>
    </row>
    <row r="660" spans="2:17" ht="15">
      <c r="B660" s="83"/>
      <c r="C660" s="94" t="s">
        <v>65</v>
      </c>
      <c r="D660" s="169" t="s">
        <v>101</v>
      </c>
      <c r="E660" s="170"/>
      <c r="F660" s="95"/>
      <c r="G660" s="96" t="s">
        <v>66</v>
      </c>
      <c r="H660" s="169" t="s">
        <v>110</v>
      </c>
      <c r="I660" s="171"/>
      <c r="J660" s="171"/>
      <c r="K660" s="171"/>
      <c r="L660" s="171"/>
      <c r="M660" s="171"/>
      <c r="N660" s="171"/>
      <c r="O660" s="172"/>
      <c r="P660" s="83"/>
      <c r="Q660" s="56"/>
    </row>
    <row r="661" spans="2:17" ht="15">
      <c r="B661" s="83"/>
      <c r="C661" s="97" t="s">
        <v>67</v>
      </c>
      <c r="D661" s="169" t="s">
        <v>104</v>
      </c>
      <c r="E661" s="170"/>
      <c r="F661" s="95"/>
      <c r="G661" s="98" t="s">
        <v>68</v>
      </c>
      <c r="H661" s="169" t="s">
        <v>130</v>
      </c>
      <c r="I661" s="171"/>
      <c r="J661" s="171"/>
      <c r="K661" s="171"/>
      <c r="L661" s="171"/>
      <c r="M661" s="171"/>
      <c r="N661" s="171"/>
      <c r="O661" s="172"/>
      <c r="P661" s="83"/>
      <c r="Q661" s="56"/>
    </row>
    <row r="662" spans="2:17" ht="15">
      <c r="B662" s="78"/>
      <c r="C662" s="99" t="s">
        <v>82</v>
      </c>
      <c r="D662" s="100"/>
      <c r="E662" s="101"/>
      <c r="F662" s="102"/>
      <c r="G662" s="99" t="s">
        <v>82</v>
      </c>
      <c r="H662" s="103"/>
      <c r="I662" s="103"/>
      <c r="J662" s="103"/>
      <c r="K662" s="103"/>
      <c r="L662" s="103"/>
      <c r="M662" s="103"/>
      <c r="N662" s="103"/>
      <c r="O662" s="103"/>
      <c r="P662" s="90"/>
      <c r="Q662" s="56"/>
    </row>
    <row r="663" spans="2:17" ht="15">
      <c r="B663" s="83"/>
      <c r="C663" s="94"/>
      <c r="D663" s="169" t="s">
        <v>101</v>
      </c>
      <c r="E663" s="170"/>
      <c r="F663" s="95"/>
      <c r="G663" s="96"/>
      <c r="H663" s="169" t="s">
        <v>110</v>
      </c>
      <c r="I663" s="171"/>
      <c r="J663" s="171"/>
      <c r="K663" s="171"/>
      <c r="L663" s="171"/>
      <c r="M663" s="171"/>
      <c r="N663" s="171"/>
      <c r="O663" s="172"/>
      <c r="P663" s="83"/>
      <c r="Q663" s="56"/>
    </row>
    <row r="664" spans="2:17" ht="15">
      <c r="B664" s="83"/>
      <c r="C664" s="104"/>
      <c r="D664" s="169" t="s">
        <v>104</v>
      </c>
      <c r="E664" s="170"/>
      <c r="F664" s="95"/>
      <c r="G664" s="105"/>
      <c r="H664" s="169" t="s">
        <v>130</v>
      </c>
      <c r="I664" s="171"/>
      <c r="J664" s="171"/>
      <c r="K664" s="171"/>
      <c r="L664" s="171"/>
      <c r="M664" s="171"/>
      <c r="N664" s="171"/>
      <c r="O664" s="172"/>
      <c r="P664" s="83"/>
      <c r="Q664" s="56"/>
    </row>
    <row r="665" spans="2:17" ht="15.75">
      <c r="B665" s="78"/>
      <c r="C665" s="80"/>
      <c r="D665" s="80"/>
      <c r="E665" s="80"/>
      <c r="F665" s="80"/>
      <c r="G665" s="89" t="s">
        <v>83</v>
      </c>
      <c r="H665" s="106"/>
      <c r="I665" s="106"/>
      <c r="J665" s="106"/>
      <c r="K665" s="80"/>
      <c r="L665" s="80"/>
      <c r="M665" s="80"/>
      <c r="N665" s="107"/>
      <c r="O665" s="57"/>
      <c r="P665" s="90"/>
      <c r="Q665" s="56"/>
    </row>
    <row r="666" spans="2:17" ht="15">
      <c r="B666" s="78"/>
      <c r="C666" s="79" t="s">
        <v>84</v>
      </c>
      <c r="D666" s="80"/>
      <c r="E666" s="80"/>
      <c r="F666" s="80"/>
      <c r="G666" s="108" t="s">
        <v>85</v>
      </c>
      <c r="H666" s="108" t="s">
        <v>86</v>
      </c>
      <c r="I666" s="108" t="s">
        <v>87</v>
      </c>
      <c r="J666" s="108" t="s">
        <v>88</v>
      </c>
      <c r="K666" s="108" t="s">
        <v>89</v>
      </c>
      <c r="L666" s="109" t="s">
        <v>90</v>
      </c>
      <c r="M666" s="110"/>
      <c r="N666" s="111" t="s">
        <v>69</v>
      </c>
      <c r="O666" s="112" t="s">
        <v>70</v>
      </c>
      <c r="P666" s="83"/>
      <c r="Q666" s="56"/>
    </row>
    <row r="667" spans="2:17" ht="15">
      <c r="B667" s="83"/>
      <c r="C667" s="113" t="s">
        <v>91</v>
      </c>
      <c r="D667" s="114" t="str">
        <f>IF(D660&gt;"",D660&amp;" - "&amp;H660,"")</f>
        <v>Rolands Jansons - Arttu Vartiainen</v>
      </c>
      <c r="E667" s="114"/>
      <c r="F667" s="115"/>
      <c r="G667" s="116">
        <v>1</v>
      </c>
      <c r="H667" s="116">
        <v>4</v>
      </c>
      <c r="I667" s="116">
        <v>4</v>
      </c>
      <c r="J667" s="117"/>
      <c r="K667" s="116"/>
      <c r="L667" s="118">
        <f>IF(ISBLANK(G667),"",COUNTIF(G667:K667,"&gt;=0"))</f>
        <v>3</v>
      </c>
      <c r="M667" s="119">
        <f>IF(ISBLANK(G667),"",(IF(LEFT(G667,1)="-",1,0)+IF(LEFT(H667,1)="-",1,0)+IF(LEFT(I667,1)="-",1,0)+IF(LEFT(J667,1)="-",1,0)+IF(LEFT(K667,1)="-",1,0)))</f>
        <v>0</v>
      </c>
      <c r="N667" s="120">
        <f aca="true" t="shared" si="21" ref="N667:O671">IF(L667=3,1,"")</f>
        <v>1</v>
      </c>
      <c r="O667" s="121">
        <f t="shared" si="21"/>
      </c>
      <c r="P667" s="83"/>
      <c r="Q667" s="56"/>
    </row>
    <row r="668" spans="2:17" ht="15">
      <c r="B668" s="83"/>
      <c r="C668" s="113" t="s">
        <v>92</v>
      </c>
      <c r="D668" s="114" t="str">
        <f>IF(D661&gt;"",D661&amp;" - "&amp;H661,"")</f>
        <v>Erik Kemppainen - Topi Ruotsalainen</v>
      </c>
      <c r="E668" s="122"/>
      <c r="F668" s="115"/>
      <c r="G668" s="123">
        <v>2</v>
      </c>
      <c r="H668" s="116">
        <v>5</v>
      </c>
      <c r="I668" s="116">
        <v>5</v>
      </c>
      <c r="J668" s="116"/>
      <c r="K668" s="116"/>
      <c r="L668" s="118">
        <f>IF(ISBLANK(G668),"",COUNTIF(G668:K668,"&gt;=0"))</f>
        <v>3</v>
      </c>
      <c r="M668" s="119">
        <f>IF(ISBLANK(G668),"",(IF(LEFT(G668,1)="-",1,0)+IF(LEFT(H668,1)="-",1,0)+IF(LEFT(I668,1)="-",1,0)+IF(LEFT(J668,1)="-",1,0)+IF(LEFT(K668,1)="-",1,0)))</f>
        <v>0</v>
      </c>
      <c r="N668" s="120">
        <f t="shared" si="21"/>
        <v>1</v>
      </c>
      <c r="O668" s="121">
        <f t="shared" si="21"/>
      </c>
      <c r="P668" s="83"/>
      <c r="Q668" s="56"/>
    </row>
    <row r="669" spans="2:17" ht="15">
      <c r="B669" s="83"/>
      <c r="C669" s="124" t="s">
        <v>71</v>
      </c>
      <c r="D669" s="125" t="str">
        <f>IF(D663&gt;"",D663&amp;" / "&amp;D664,"")</f>
        <v>Rolands Jansons / Erik Kemppainen</v>
      </c>
      <c r="E669" s="126" t="str">
        <f>IF(H663&gt;"",H663&amp;" / "&amp;H664,"")</f>
        <v>Arttu Vartiainen / Topi Ruotsalainen</v>
      </c>
      <c r="F669" s="127"/>
      <c r="G669" s="128">
        <v>5</v>
      </c>
      <c r="H669" s="129">
        <v>7</v>
      </c>
      <c r="I669" s="130">
        <v>2</v>
      </c>
      <c r="J669" s="130"/>
      <c r="K669" s="130"/>
      <c r="L669" s="118">
        <f>IF(ISBLANK(G669),"",COUNTIF(G669:K669,"&gt;=0"))</f>
        <v>3</v>
      </c>
      <c r="M669" s="119">
        <f>IF(ISBLANK(G669),"",(IF(LEFT(G669,1)="-",1,0)+IF(LEFT(H669,1)="-",1,0)+IF(LEFT(I669,1)="-",1,0)+IF(LEFT(J669,1)="-",1,0)+IF(LEFT(K669,1)="-",1,0)))</f>
        <v>0</v>
      </c>
      <c r="N669" s="120">
        <f t="shared" si="21"/>
        <v>1</v>
      </c>
      <c r="O669" s="121">
        <f t="shared" si="21"/>
      </c>
      <c r="P669" s="83"/>
      <c r="Q669" s="56"/>
    </row>
    <row r="670" spans="2:17" ht="15">
      <c r="B670" s="83"/>
      <c r="C670" s="113" t="s">
        <v>93</v>
      </c>
      <c r="D670" s="114" t="str">
        <f>IF(+D660&gt;"",D660&amp;" - "&amp;H661,"")</f>
        <v>Rolands Jansons - Topi Ruotsalainen</v>
      </c>
      <c r="E670" s="122"/>
      <c r="F670" s="115"/>
      <c r="G670" s="131"/>
      <c r="H670" s="117"/>
      <c r="I670" s="116"/>
      <c r="J670" s="116"/>
      <c r="K670" s="117"/>
      <c r="L670" s="118">
        <f>IF(ISBLANK(G670),"",COUNTIF(G670:K670,"&gt;=0"))</f>
      </c>
      <c r="M670" s="119">
        <f>IF(ISBLANK(G670),"",(IF(LEFT(G670,1)="-",1,0)+IF(LEFT(H670,1)="-",1,0)+IF(LEFT(I670,1)="-",1,0)+IF(LEFT(J670,1)="-",1,0)+IF(LEFT(K670,1)="-",1,0)))</f>
      </c>
      <c r="N670" s="120">
        <f t="shared" si="21"/>
      </c>
      <c r="O670" s="121">
        <f t="shared" si="21"/>
      </c>
      <c r="P670" s="83"/>
      <c r="Q670" s="56"/>
    </row>
    <row r="671" spans="2:17" ht="15.75" thickBot="1">
      <c r="B671" s="83"/>
      <c r="C671" s="113" t="s">
        <v>94</v>
      </c>
      <c r="D671" s="114" t="str">
        <f>IF(+D661&gt;"",D661&amp;" - "&amp;H660,"")</f>
        <v>Erik Kemppainen - Arttu Vartiainen</v>
      </c>
      <c r="E671" s="122"/>
      <c r="F671" s="115"/>
      <c r="G671" s="117"/>
      <c r="H671" s="116"/>
      <c r="I671" s="117"/>
      <c r="J671" s="116"/>
      <c r="K671" s="116"/>
      <c r="L671" s="118">
        <f>IF(ISBLANK(G671),"",COUNTIF(G671:K671,"&gt;=0"))</f>
      </c>
      <c r="M671" s="132">
        <f>IF(ISBLANK(G671),"",(IF(LEFT(G671,1)="-",1,0)+IF(LEFT(H671,1)="-",1,0)+IF(LEFT(I671,1)="-",1,0)+IF(LEFT(J671,1)="-",1,0)+IF(LEFT(K671,1)="-",1,0)))</f>
      </c>
      <c r="N671" s="120">
        <f t="shared" si="21"/>
      </c>
      <c r="O671" s="121">
        <f t="shared" si="21"/>
      </c>
      <c r="P671" s="83"/>
      <c r="Q671" s="56"/>
    </row>
    <row r="672" spans="2:17" ht="16.5" thickBot="1">
      <c r="B672" s="78"/>
      <c r="C672" s="80"/>
      <c r="D672" s="80"/>
      <c r="E672" s="80"/>
      <c r="F672" s="80"/>
      <c r="G672" s="80"/>
      <c r="H672" s="80"/>
      <c r="I672" s="80"/>
      <c r="J672" s="133" t="s">
        <v>95</v>
      </c>
      <c r="K672" s="134"/>
      <c r="L672" s="135">
        <f>IF(ISBLANK(E667),"",SUM(L667:L671))</f>
      </c>
      <c r="M672" s="136">
        <f>IF(ISBLANK(F667),"",SUM(M667:M671))</f>
      </c>
      <c r="N672" s="137">
        <f>IF(ISBLANK(G667),"",SUM(N667:N671))</f>
        <v>3</v>
      </c>
      <c r="O672" s="138">
        <f>IF(ISBLANK(G667),"",SUM(O667:O671))</f>
        <v>0</v>
      </c>
      <c r="P672" s="83"/>
      <c r="Q672" s="56"/>
    </row>
    <row r="673" spans="2:17" ht="15">
      <c r="B673" s="78"/>
      <c r="C673" s="139" t="s">
        <v>96</v>
      </c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90"/>
      <c r="Q673" s="56"/>
    </row>
    <row r="674" spans="2:17" ht="15">
      <c r="B674" s="78"/>
      <c r="C674" s="140" t="s">
        <v>72</v>
      </c>
      <c r="D674" s="140"/>
      <c r="E674" s="140" t="s">
        <v>73</v>
      </c>
      <c r="F674" s="141"/>
      <c r="G674" s="140"/>
      <c r="H674" s="140" t="s">
        <v>41</v>
      </c>
      <c r="I674" s="141"/>
      <c r="J674" s="140"/>
      <c r="K674" s="142" t="s">
        <v>97</v>
      </c>
      <c r="L674" s="57"/>
      <c r="M674" s="80"/>
      <c r="N674" s="80"/>
      <c r="O674" s="80"/>
      <c r="P674" s="90"/>
      <c r="Q674" s="56"/>
    </row>
    <row r="675" spans="2:17" ht="16.5" thickBot="1">
      <c r="B675" s="78"/>
      <c r="C675" s="80"/>
      <c r="D675" s="80"/>
      <c r="E675" s="80"/>
      <c r="F675" s="80"/>
      <c r="G675" s="80"/>
      <c r="H675" s="80"/>
      <c r="I675" s="80"/>
      <c r="J675" s="80"/>
      <c r="K675" s="162" t="str">
        <f>IF(N672=3,D659,IF(O672=3,H659,""))</f>
        <v>Spinni 1</v>
      </c>
      <c r="L675" s="163"/>
      <c r="M675" s="163"/>
      <c r="N675" s="163"/>
      <c r="O675" s="164"/>
      <c r="P675" s="83"/>
      <c r="Q675" s="56"/>
    </row>
    <row r="676" spans="2:17" ht="18">
      <c r="B676" s="143"/>
      <c r="C676" s="144"/>
      <c r="D676" s="144"/>
      <c r="E676" s="144"/>
      <c r="F676" s="144"/>
      <c r="G676" s="144"/>
      <c r="H676" s="144"/>
      <c r="I676" s="144"/>
      <c r="J676" s="144"/>
      <c r="K676" s="145"/>
      <c r="L676" s="145"/>
      <c r="M676" s="145"/>
      <c r="N676" s="145"/>
      <c r="O676" s="145"/>
      <c r="P676" s="146"/>
      <c r="Q676" s="56"/>
    </row>
    <row r="677" spans="3:17" ht="15">
      <c r="C677" s="147" t="s">
        <v>98</v>
      </c>
      <c r="Q677" s="56"/>
    </row>
    <row r="678" ht="15">
      <c r="Q678" s="56"/>
    </row>
    <row r="679" ht="15">
      <c r="Q679" s="56"/>
    </row>
    <row r="680" ht="15">
      <c r="Q680" s="56"/>
    </row>
    <row r="681" ht="15">
      <c r="Q681" s="56"/>
    </row>
    <row r="682" ht="15">
      <c r="Q682" s="56"/>
    </row>
    <row r="683" spans="2:17" ht="15.75">
      <c r="B683" s="73"/>
      <c r="C683" s="74"/>
      <c r="D683" s="75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7"/>
      <c r="Q683" s="56"/>
    </row>
    <row r="684" spans="2:17" ht="15.75">
      <c r="B684" s="78"/>
      <c r="C684" s="57"/>
      <c r="D684" s="79" t="s">
        <v>75</v>
      </c>
      <c r="E684" s="80"/>
      <c r="F684" s="80"/>
      <c r="G684" s="57"/>
      <c r="H684" s="81" t="s">
        <v>61</v>
      </c>
      <c r="I684" s="82"/>
      <c r="J684" s="173" t="s">
        <v>247</v>
      </c>
      <c r="K684" s="174"/>
      <c r="L684" s="174"/>
      <c r="M684" s="174"/>
      <c r="N684" s="174"/>
      <c r="O684" s="175"/>
      <c r="P684" s="83"/>
      <c r="Q684" s="56"/>
    </row>
    <row r="685" spans="2:17" ht="20.25">
      <c r="B685" s="78"/>
      <c r="C685" s="84"/>
      <c r="D685" s="85" t="s">
        <v>76</v>
      </c>
      <c r="E685" s="80"/>
      <c r="F685" s="80"/>
      <c r="G685" s="57"/>
      <c r="H685" s="81" t="s">
        <v>62</v>
      </c>
      <c r="I685" s="82"/>
      <c r="J685" s="173"/>
      <c r="K685" s="174"/>
      <c r="L685" s="174"/>
      <c r="M685" s="174"/>
      <c r="N685" s="174"/>
      <c r="O685" s="175"/>
      <c r="P685" s="83"/>
      <c r="Q685" s="56"/>
    </row>
    <row r="686" spans="2:17" ht="15">
      <c r="B686" s="78"/>
      <c r="C686" s="80"/>
      <c r="D686" s="86" t="s">
        <v>77</v>
      </c>
      <c r="E686" s="80"/>
      <c r="F686" s="80"/>
      <c r="G686" s="80"/>
      <c r="H686" s="81" t="s">
        <v>63</v>
      </c>
      <c r="I686" s="87"/>
      <c r="J686" s="180" t="s">
        <v>267</v>
      </c>
      <c r="K686" s="180"/>
      <c r="L686" s="180"/>
      <c r="M686" s="180"/>
      <c r="N686" s="180"/>
      <c r="O686" s="183"/>
      <c r="P686" s="83"/>
      <c r="Q686" s="56"/>
    </row>
    <row r="687" spans="2:17" ht="15.75">
      <c r="B687" s="78"/>
      <c r="C687" s="80"/>
      <c r="D687" s="80"/>
      <c r="E687" s="80"/>
      <c r="F687" s="80"/>
      <c r="G687" s="80"/>
      <c r="H687" s="81" t="s">
        <v>78</v>
      </c>
      <c r="I687" s="82"/>
      <c r="J687" s="177"/>
      <c r="K687" s="178"/>
      <c r="L687" s="178"/>
      <c r="M687" s="88" t="s">
        <v>64</v>
      </c>
      <c r="N687" s="179"/>
      <c r="O687" s="176"/>
      <c r="P687" s="83"/>
      <c r="Q687" s="56"/>
    </row>
    <row r="688" spans="2:17" ht="15">
      <c r="B688" s="78"/>
      <c r="C688" s="57"/>
      <c r="D688" s="89" t="s">
        <v>79</v>
      </c>
      <c r="E688" s="80"/>
      <c r="F688" s="80"/>
      <c r="G688" s="80"/>
      <c r="H688" s="89" t="s">
        <v>79</v>
      </c>
      <c r="I688" s="80"/>
      <c r="J688" s="80"/>
      <c r="K688" s="80"/>
      <c r="L688" s="80"/>
      <c r="M688" s="80"/>
      <c r="N688" s="80"/>
      <c r="O688" s="80"/>
      <c r="P688" s="90"/>
      <c r="Q688" s="56"/>
    </row>
    <row r="689" spans="2:17" ht="15.75">
      <c r="B689" s="83"/>
      <c r="C689" s="91" t="s">
        <v>80</v>
      </c>
      <c r="D689" s="165" t="s">
        <v>242</v>
      </c>
      <c r="E689" s="166"/>
      <c r="F689" s="92"/>
      <c r="G689" s="93" t="s">
        <v>81</v>
      </c>
      <c r="H689" s="165" t="s">
        <v>161</v>
      </c>
      <c r="I689" s="167"/>
      <c r="J689" s="167"/>
      <c r="K689" s="167"/>
      <c r="L689" s="167"/>
      <c r="M689" s="167"/>
      <c r="N689" s="167"/>
      <c r="O689" s="168"/>
      <c r="P689" s="83"/>
      <c r="Q689" s="56"/>
    </row>
    <row r="690" spans="2:17" ht="15">
      <c r="B690" s="83"/>
      <c r="C690" s="94" t="s">
        <v>65</v>
      </c>
      <c r="D690" s="169" t="s">
        <v>119</v>
      </c>
      <c r="E690" s="170"/>
      <c r="F690" s="95"/>
      <c r="G690" s="96" t="s">
        <v>66</v>
      </c>
      <c r="H690" s="169" t="s">
        <v>108</v>
      </c>
      <c r="I690" s="171"/>
      <c r="J690" s="171"/>
      <c r="K690" s="171"/>
      <c r="L690" s="171"/>
      <c r="M690" s="171"/>
      <c r="N690" s="171"/>
      <c r="O690" s="172"/>
      <c r="P690" s="83"/>
      <c r="Q690" s="56"/>
    </row>
    <row r="691" spans="2:17" ht="15">
      <c r="B691" s="83"/>
      <c r="C691" s="97" t="s">
        <v>67</v>
      </c>
      <c r="D691" s="169" t="s">
        <v>112</v>
      </c>
      <c r="E691" s="170"/>
      <c r="F691" s="95"/>
      <c r="G691" s="98" t="s">
        <v>68</v>
      </c>
      <c r="H691" s="169" t="s">
        <v>113</v>
      </c>
      <c r="I691" s="171"/>
      <c r="J691" s="171"/>
      <c r="K691" s="171"/>
      <c r="L691" s="171"/>
      <c r="M691" s="171"/>
      <c r="N691" s="171"/>
      <c r="O691" s="172"/>
      <c r="P691" s="83"/>
      <c r="Q691" s="56"/>
    </row>
    <row r="692" spans="2:17" ht="15">
      <c r="B692" s="78"/>
      <c r="C692" s="99" t="s">
        <v>82</v>
      </c>
      <c r="D692" s="100"/>
      <c r="E692" s="101"/>
      <c r="F692" s="102"/>
      <c r="G692" s="99" t="s">
        <v>82</v>
      </c>
      <c r="H692" s="103"/>
      <c r="I692" s="103"/>
      <c r="J692" s="103"/>
      <c r="K692" s="103"/>
      <c r="L692" s="103"/>
      <c r="M692" s="103"/>
      <c r="N692" s="103"/>
      <c r="O692" s="103"/>
      <c r="P692" s="90"/>
      <c r="Q692" s="56"/>
    </row>
    <row r="693" spans="2:17" ht="15">
      <c r="B693" s="83"/>
      <c r="C693" s="94"/>
      <c r="D693" s="169" t="s">
        <v>119</v>
      </c>
      <c r="E693" s="170"/>
      <c r="F693" s="95"/>
      <c r="G693" s="96"/>
      <c r="H693" s="169" t="s">
        <v>108</v>
      </c>
      <c r="I693" s="171"/>
      <c r="J693" s="171"/>
      <c r="K693" s="171"/>
      <c r="L693" s="171"/>
      <c r="M693" s="171"/>
      <c r="N693" s="171"/>
      <c r="O693" s="172"/>
      <c r="P693" s="83"/>
      <c r="Q693" s="56"/>
    </row>
    <row r="694" spans="2:17" ht="15">
      <c r="B694" s="83"/>
      <c r="C694" s="104"/>
      <c r="D694" s="169" t="s">
        <v>112</v>
      </c>
      <c r="E694" s="170"/>
      <c r="F694" s="95"/>
      <c r="G694" s="105"/>
      <c r="H694" s="169" t="s">
        <v>113</v>
      </c>
      <c r="I694" s="171"/>
      <c r="J694" s="171"/>
      <c r="K694" s="171"/>
      <c r="L694" s="171"/>
      <c r="M694" s="171"/>
      <c r="N694" s="171"/>
      <c r="O694" s="172"/>
      <c r="P694" s="83"/>
      <c r="Q694" s="56"/>
    </row>
    <row r="695" spans="2:17" ht="15.75">
      <c r="B695" s="78"/>
      <c r="C695" s="80"/>
      <c r="D695" s="80"/>
      <c r="E695" s="80"/>
      <c r="F695" s="80"/>
      <c r="G695" s="89" t="s">
        <v>83</v>
      </c>
      <c r="H695" s="106"/>
      <c r="I695" s="106"/>
      <c r="J695" s="106"/>
      <c r="K695" s="80"/>
      <c r="L695" s="80"/>
      <c r="M695" s="80"/>
      <c r="N695" s="107"/>
      <c r="O695" s="57"/>
      <c r="P695" s="90"/>
      <c r="Q695" s="56"/>
    </row>
    <row r="696" spans="2:17" ht="15">
      <c r="B696" s="78"/>
      <c r="C696" s="79" t="s">
        <v>84</v>
      </c>
      <c r="D696" s="80"/>
      <c r="E696" s="80"/>
      <c r="F696" s="80"/>
      <c r="G696" s="108" t="s">
        <v>85</v>
      </c>
      <c r="H696" s="108" t="s">
        <v>86</v>
      </c>
      <c r="I696" s="108" t="s">
        <v>87</v>
      </c>
      <c r="J696" s="108" t="s">
        <v>88</v>
      </c>
      <c r="K696" s="108" t="s">
        <v>89</v>
      </c>
      <c r="L696" s="109" t="s">
        <v>90</v>
      </c>
      <c r="M696" s="110"/>
      <c r="N696" s="111" t="s">
        <v>69</v>
      </c>
      <c r="O696" s="112" t="s">
        <v>70</v>
      </c>
      <c r="P696" s="83"/>
      <c r="Q696" s="56"/>
    </row>
    <row r="697" spans="2:17" ht="15">
      <c r="B697" s="83"/>
      <c r="C697" s="113" t="s">
        <v>91</v>
      </c>
      <c r="D697" s="114" t="str">
        <f>IF(D690&gt;"",D690&amp;" - "&amp;H690,"")</f>
        <v>Toni Pitkänen - Lauri Jalkanen</v>
      </c>
      <c r="E697" s="114"/>
      <c r="F697" s="115"/>
      <c r="G697" s="116">
        <v>4</v>
      </c>
      <c r="H697" s="116">
        <v>4</v>
      </c>
      <c r="I697" s="116">
        <v>4</v>
      </c>
      <c r="J697" s="117"/>
      <c r="K697" s="116"/>
      <c r="L697" s="118">
        <f>IF(ISBLANK(G697),"",COUNTIF(G697:K697,"&gt;=0"))</f>
        <v>3</v>
      </c>
      <c r="M697" s="119">
        <f>IF(ISBLANK(G697),"",(IF(LEFT(G697,1)="-",1,0)+IF(LEFT(H697,1)="-",1,0)+IF(LEFT(I697,1)="-",1,0)+IF(LEFT(J697,1)="-",1,0)+IF(LEFT(K697,1)="-",1,0)))</f>
        <v>0</v>
      </c>
      <c r="N697" s="120">
        <f aca="true" t="shared" si="22" ref="N697:O701">IF(L697=3,1,"")</f>
        <v>1</v>
      </c>
      <c r="O697" s="121">
        <f t="shared" si="22"/>
      </c>
      <c r="P697" s="83"/>
      <c r="Q697" s="56"/>
    </row>
    <row r="698" spans="2:17" ht="15">
      <c r="B698" s="83"/>
      <c r="C698" s="113" t="s">
        <v>92</v>
      </c>
      <c r="D698" s="114" t="str">
        <f>IF(D691&gt;"",D691&amp;" - "&amp;H691,"")</f>
        <v>Asko Keinonen - Jesse Mononen</v>
      </c>
      <c r="E698" s="122"/>
      <c r="F698" s="115"/>
      <c r="G698" s="123">
        <v>4</v>
      </c>
      <c r="H698" s="116">
        <v>4</v>
      </c>
      <c r="I698" s="116">
        <v>5</v>
      </c>
      <c r="J698" s="116"/>
      <c r="K698" s="116"/>
      <c r="L698" s="118">
        <f>IF(ISBLANK(G698),"",COUNTIF(G698:K698,"&gt;=0"))</f>
        <v>3</v>
      </c>
      <c r="M698" s="119">
        <f>IF(ISBLANK(G698),"",(IF(LEFT(G698,1)="-",1,0)+IF(LEFT(H698,1)="-",1,0)+IF(LEFT(I698,1)="-",1,0)+IF(LEFT(J698,1)="-",1,0)+IF(LEFT(K698,1)="-",1,0)))</f>
        <v>0</v>
      </c>
      <c r="N698" s="120">
        <f t="shared" si="22"/>
        <v>1</v>
      </c>
      <c r="O698" s="121">
        <f t="shared" si="22"/>
      </c>
      <c r="P698" s="83"/>
      <c r="Q698" s="56"/>
    </row>
    <row r="699" spans="2:17" ht="15">
      <c r="B699" s="83"/>
      <c r="C699" s="124" t="s">
        <v>71</v>
      </c>
      <c r="D699" s="125" t="str">
        <f>IF(D693&gt;"",D693&amp;" / "&amp;D694,"")</f>
        <v>Toni Pitkänen / Asko Keinonen</v>
      </c>
      <c r="E699" s="126" t="str">
        <f>IF(H693&gt;"",H693&amp;" / "&amp;H694,"")</f>
        <v>Lauri Jalkanen / Jesse Mononen</v>
      </c>
      <c r="F699" s="127"/>
      <c r="G699" s="128">
        <v>2</v>
      </c>
      <c r="H699" s="129">
        <v>5</v>
      </c>
      <c r="I699" s="130">
        <v>6</v>
      </c>
      <c r="J699" s="130"/>
      <c r="K699" s="130"/>
      <c r="L699" s="118">
        <f>IF(ISBLANK(G699),"",COUNTIF(G699:K699,"&gt;=0"))</f>
        <v>3</v>
      </c>
      <c r="M699" s="119">
        <f>IF(ISBLANK(G699),"",(IF(LEFT(G699,1)="-",1,0)+IF(LEFT(H699,1)="-",1,0)+IF(LEFT(I699,1)="-",1,0)+IF(LEFT(J699,1)="-",1,0)+IF(LEFT(K699,1)="-",1,0)))</f>
        <v>0</v>
      </c>
      <c r="N699" s="120">
        <f t="shared" si="22"/>
        <v>1</v>
      </c>
      <c r="O699" s="121">
        <f t="shared" si="22"/>
      </c>
      <c r="P699" s="83"/>
      <c r="Q699" s="56"/>
    </row>
    <row r="700" spans="2:17" ht="15">
      <c r="B700" s="83"/>
      <c r="C700" s="113" t="s">
        <v>93</v>
      </c>
      <c r="D700" s="114" t="str">
        <f>IF(+D690&gt;"",D690&amp;" - "&amp;H691,"")</f>
        <v>Toni Pitkänen - Jesse Mononen</v>
      </c>
      <c r="E700" s="122"/>
      <c r="F700" s="115"/>
      <c r="G700" s="131"/>
      <c r="H700" s="117"/>
      <c r="I700" s="116"/>
      <c r="J700" s="116"/>
      <c r="K700" s="117"/>
      <c r="L700" s="118">
        <f>IF(ISBLANK(G700),"",COUNTIF(G700:K700,"&gt;=0"))</f>
      </c>
      <c r="M700" s="119">
        <f>IF(ISBLANK(G700),"",(IF(LEFT(G700,1)="-",1,0)+IF(LEFT(H700,1)="-",1,0)+IF(LEFT(I700,1)="-",1,0)+IF(LEFT(J700,1)="-",1,0)+IF(LEFT(K700,1)="-",1,0)))</f>
      </c>
      <c r="N700" s="120">
        <f t="shared" si="22"/>
      </c>
      <c r="O700" s="121">
        <f t="shared" si="22"/>
      </c>
      <c r="P700" s="83"/>
      <c r="Q700" s="56"/>
    </row>
    <row r="701" spans="2:17" ht="15.75" thickBot="1">
      <c r="B701" s="83"/>
      <c r="C701" s="113" t="s">
        <v>94</v>
      </c>
      <c r="D701" s="114" t="str">
        <f>IF(+D691&gt;"",D691&amp;" - "&amp;H690,"")</f>
        <v>Asko Keinonen - Lauri Jalkanen</v>
      </c>
      <c r="E701" s="122"/>
      <c r="F701" s="115"/>
      <c r="G701" s="117"/>
      <c r="H701" s="116"/>
      <c r="I701" s="117"/>
      <c r="J701" s="116"/>
      <c r="K701" s="116"/>
      <c r="L701" s="118">
        <f>IF(ISBLANK(G701),"",COUNTIF(G701:K701,"&gt;=0"))</f>
      </c>
      <c r="M701" s="132">
        <f>IF(ISBLANK(G701),"",(IF(LEFT(G701,1)="-",1,0)+IF(LEFT(H701,1)="-",1,0)+IF(LEFT(I701,1)="-",1,0)+IF(LEFT(J701,1)="-",1,0)+IF(LEFT(K701,1)="-",1,0)))</f>
      </c>
      <c r="N701" s="120">
        <f t="shared" si="22"/>
      </c>
      <c r="O701" s="121">
        <f t="shared" si="22"/>
      </c>
      <c r="P701" s="83"/>
      <c r="Q701" s="56"/>
    </row>
    <row r="702" spans="2:17" ht="16.5" thickBot="1">
      <c r="B702" s="78"/>
      <c r="C702" s="80"/>
      <c r="D702" s="80"/>
      <c r="E702" s="80"/>
      <c r="F702" s="80"/>
      <c r="G702" s="80"/>
      <c r="H702" s="80"/>
      <c r="I702" s="80"/>
      <c r="J702" s="133" t="s">
        <v>95</v>
      </c>
      <c r="K702" s="134"/>
      <c r="L702" s="135">
        <f>IF(ISBLANK(E697),"",SUM(L697:L701))</f>
      </c>
      <c r="M702" s="136">
        <f>IF(ISBLANK(F697),"",SUM(M697:M701))</f>
      </c>
      <c r="N702" s="137">
        <f>IF(ISBLANK(G697),"",SUM(N697:N701))</f>
        <v>3</v>
      </c>
      <c r="O702" s="138">
        <f>IF(ISBLANK(G697),"",SUM(O697:O701))</f>
        <v>0</v>
      </c>
      <c r="P702" s="83"/>
      <c r="Q702" s="56"/>
    </row>
    <row r="703" spans="2:17" ht="15">
      <c r="B703" s="78"/>
      <c r="C703" s="139" t="s">
        <v>96</v>
      </c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90"/>
      <c r="Q703" s="56"/>
    </row>
    <row r="704" spans="2:17" ht="15">
      <c r="B704" s="78"/>
      <c r="C704" s="140" t="s">
        <v>72</v>
      </c>
      <c r="D704" s="140"/>
      <c r="E704" s="140" t="s">
        <v>73</v>
      </c>
      <c r="F704" s="141"/>
      <c r="G704" s="140"/>
      <c r="H704" s="140" t="s">
        <v>41</v>
      </c>
      <c r="I704" s="141"/>
      <c r="J704" s="140"/>
      <c r="K704" s="142" t="s">
        <v>97</v>
      </c>
      <c r="L704" s="57"/>
      <c r="M704" s="80"/>
      <c r="N704" s="80"/>
      <c r="O704" s="80"/>
      <c r="P704" s="90"/>
      <c r="Q704" s="56"/>
    </row>
    <row r="705" spans="2:17" ht="16.5" thickBot="1">
      <c r="B705" s="78"/>
      <c r="C705" s="80"/>
      <c r="D705" s="80"/>
      <c r="E705" s="80"/>
      <c r="F705" s="80"/>
      <c r="G705" s="80"/>
      <c r="H705" s="80"/>
      <c r="I705" s="80"/>
      <c r="J705" s="80"/>
      <c r="K705" s="162" t="str">
        <f>IF(N702=3,D689,IF(O702=3,H689,""))</f>
        <v>Wega</v>
      </c>
      <c r="L705" s="163"/>
      <c r="M705" s="163"/>
      <c r="N705" s="163"/>
      <c r="O705" s="164"/>
      <c r="P705" s="83"/>
      <c r="Q705" s="56"/>
    </row>
    <row r="706" spans="2:17" ht="18">
      <c r="B706" s="143"/>
      <c r="C706" s="144"/>
      <c r="D706" s="144"/>
      <c r="E706" s="144"/>
      <c r="F706" s="144"/>
      <c r="G706" s="144"/>
      <c r="H706" s="144"/>
      <c r="I706" s="144"/>
      <c r="J706" s="144"/>
      <c r="K706" s="145"/>
      <c r="L706" s="145"/>
      <c r="M706" s="145"/>
      <c r="N706" s="145"/>
      <c r="O706" s="145"/>
      <c r="P706" s="146"/>
      <c r="Q706" s="56"/>
    </row>
    <row r="707" spans="3:17" ht="15">
      <c r="C707" s="147" t="s">
        <v>98</v>
      </c>
      <c r="Q707" s="56"/>
    </row>
    <row r="708" ht="15">
      <c r="Q708" s="56"/>
    </row>
    <row r="709" ht="15">
      <c r="Q709" s="56"/>
    </row>
    <row r="710" ht="15">
      <c r="Q710" s="56"/>
    </row>
    <row r="711" ht="15">
      <c r="Q711" s="56"/>
    </row>
    <row r="712" ht="15">
      <c r="Q712" s="56"/>
    </row>
    <row r="713" spans="2:17" ht="15.75">
      <c r="B713" s="73"/>
      <c r="C713" s="74"/>
      <c r="D713" s="75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7"/>
      <c r="Q713" s="56"/>
    </row>
    <row r="714" spans="2:17" ht="15.75">
      <c r="B714" s="78"/>
      <c r="C714" s="57"/>
      <c r="D714" s="79" t="s">
        <v>75</v>
      </c>
      <c r="E714" s="80"/>
      <c r="F714" s="80"/>
      <c r="G714" s="57"/>
      <c r="H714" s="81" t="s">
        <v>61</v>
      </c>
      <c r="I714" s="82"/>
      <c r="J714" s="173" t="s">
        <v>247</v>
      </c>
      <c r="K714" s="174"/>
      <c r="L714" s="174"/>
      <c r="M714" s="174"/>
      <c r="N714" s="174"/>
      <c r="O714" s="175"/>
      <c r="P714" s="83"/>
      <c r="Q714" s="56"/>
    </row>
    <row r="715" spans="2:17" ht="20.25">
      <c r="B715" s="78"/>
      <c r="C715" s="84"/>
      <c r="D715" s="85" t="s">
        <v>76</v>
      </c>
      <c r="E715" s="80"/>
      <c r="F715" s="80"/>
      <c r="G715" s="57"/>
      <c r="H715" s="81" t="s">
        <v>62</v>
      </c>
      <c r="I715" s="82"/>
      <c r="J715" s="173"/>
      <c r="K715" s="174"/>
      <c r="L715" s="174"/>
      <c r="M715" s="174"/>
      <c r="N715" s="174"/>
      <c r="O715" s="175"/>
      <c r="P715" s="83"/>
      <c r="Q715" s="56"/>
    </row>
    <row r="716" spans="2:17" ht="15">
      <c r="B716" s="78"/>
      <c r="C716" s="80"/>
      <c r="D716" s="86" t="s">
        <v>77</v>
      </c>
      <c r="E716" s="80"/>
      <c r="F716" s="80"/>
      <c r="G716" s="80"/>
      <c r="H716" s="81" t="s">
        <v>63</v>
      </c>
      <c r="I716" s="87"/>
      <c r="J716" s="180" t="s">
        <v>267</v>
      </c>
      <c r="K716" s="180"/>
      <c r="L716" s="180"/>
      <c r="M716" s="180"/>
      <c r="N716" s="180"/>
      <c r="O716" s="183"/>
      <c r="P716" s="83"/>
      <c r="Q716" s="56"/>
    </row>
    <row r="717" spans="2:17" ht="15.75">
      <c r="B717" s="78"/>
      <c r="C717" s="80"/>
      <c r="D717" s="80"/>
      <c r="E717" s="80"/>
      <c r="F717" s="80"/>
      <c r="G717" s="80"/>
      <c r="H717" s="81" t="s">
        <v>78</v>
      </c>
      <c r="I717" s="82"/>
      <c r="J717" s="177"/>
      <c r="K717" s="178"/>
      <c r="L717" s="178"/>
      <c r="M717" s="88" t="s">
        <v>64</v>
      </c>
      <c r="N717" s="179"/>
      <c r="O717" s="176"/>
      <c r="P717" s="83"/>
      <c r="Q717" s="56"/>
    </row>
    <row r="718" spans="2:17" ht="15">
      <c r="B718" s="78"/>
      <c r="C718" s="57"/>
      <c r="D718" s="89" t="s">
        <v>79</v>
      </c>
      <c r="E718" s="80"/>
      <c r="F718" s="80"/>
      <c r="G718" s="80"/>
      <c r="H718" s="89" t="s">
        <v>79</v>
      </c>
      <c r="I718" s="80"/>
      <c r="J718" s="80"/>
      <c r="K718" s="80"/>
      <c r="L718" s="80"/>
      <c r="M718" s="80"/>
      <c r="N718" s="80"/>
      <c r="O718" s="80"/>
      <c r="P718" s="90"/>
      <c r="Q718" s="56"/>
    </row>
    <row r="719" spans="2:17" ht="15.75">
      <c r="B719" s="83"/>
      <c r="C719" s="91" t="s">
        <v>80</v>
      </c>
      <c r="D719" s="165" t="s">
        <v>230</v>
      </c>
      <c r="E719" s="166"/>
      <c r="F719" s="92"/>
      <c r="G719" s="93" t="s">
        <v>81</v>
      </c>
      <c r="H719" s="165" t="s">
        <v>163</v>
      </c>
      <c r="I719" s="167"/>
      <c r="J719" s="167"/>
      <c r="K719" s="167"/>
      <c r="L719" s="167"/>
      <c r="M719" s="167"/>
      <c r="N719" s="167"/>
      <c r="O719" s="168"/>
      <c r="P719" s="83"/>
      <c r="Q719" s="56"/>
    </row>
    <row r="720" spans="2:17" ht="15">
      <c r="B720" s="83"/>
      <c r="C720" s="94" t="s">
        <v>65</v>
      </c>
      <c r="D720" s="169" t="s">
        <v>261</v>
      </c>
      <c r="E720" s="170"/>
      <c r="F720" s="95"/>
      <c r="G720" s="96" t="s">
        <v>66</v>
      </c>
      <c r="H720" s="169" t="s">
        <v>252</v>
      </c>
      <c r="I720" s="171"/>
      <c r="J720" s="171"/>
      <c r="K720" s="171"/>
      <c r="L720" s="171"/>
      <c r="M720" s="171"/>
      <c r="N720" s="171"/>
      <c r="O720" s="172"/>
      <c r="P720" s="83"/>
      <c r="Q720" s="56"/>
    </row>
    <row r="721" spans="2:17" ht="15">
      <c r="B721" s="83"/>
      <c r="C721" s="97" t="s">
        <v>67</v>
      </c>
      <c r="D721" s="169" t="s">
        <v>262</v>
      </c>
      <c r="E721" s="170"/>
      <c r="F721" s="95"/>
      <c r="G721" s="98" t="s">
        <v>68</v>
      </c>
      <c r="H721" s="169" t="s">
        <v>251</v>
      </c>
      <c r="I721" s="171"/>
      <c r="J721" s="171"/>
      <c r="K721" s="171"/>
      <c r="L721" s="171"/>
      <c r="M721" s="171"/>
      <c r="N721" s="171"/>
      <c r="O721" s="172"/>
      <c r="P721" s="83"/>
      <c r="Q721" s="56"/>
    </row>
    <row r="722" spans="2:17" ht="15">
      <c r="B722" s="78"/>
      <c r="C722" s="99" t="s">
        <v>82</v>
      </c>
      <c r="D722" s="100"/>
      <c r="E722" s="101"/>
      <c r="F722" s="102"/>
      <c r="G722" s="99" t="s">
        <v>82</v>
      </c>
      <c r="H722" s="103"/>
      <c r="I722" s="103"/>
      <c r="J722" s="103"/>
      <c r="K722" s="103"/>
      <c r="L722" s="103"/>
      <c r="M722" s="103"/>
      <c r="N722" s="103"/>
      <c r="O722" s="103"/>
      <c r="P722" s="90"/>
      <c r="Q722" s="56"/>
    </row>
    <row r="723" spans="2:17" ht="15">
      <c r="B723" s="83"/>
      <c r="C723" s="94"/>
      <c r="D723" s="169" t="s">
        <v>261</v>
      </c>
      <c r="E723" s="170"/>
      <c r="F723" s="95"/>
      <c r="G723" s="96"/>
      <c r="H723" s="169" t="s">
        <v>252</v>
      </c>
      <c r="I723" s="171"/>
      <c r="J723" s="171"/>
      <c r="K723" s="171"/>
      <c r="L723" s="171"/>
      <c r="M723" s="171"/>
      <c r="N723" s="171"/>
      <c r="O723" s="172"/>
      <c r="P723" s="83"/>
      <c r="Q723" s="56"/>
    </row>
    <row r="724" spans="2:17" ht="15">
      <c r="B724" s="83"/>
      <c r="C724" s="104"/>
      <c r="D724" s="169" t="s">
        <v>262</v>
      </c>
      <c r="E724" s="170"/>
      <c r="F724" s="95"/>
      <c r="G724" s="105"/>
      <c r="H724" s="169" t="s">
        <v>254</v>
      </c>
      <c r="I724" s="171"/>
      <c r="J724" s="171"/>
      <c r="K724" s="171"/>
      <c r="L724" s="171"/>
      <c r="M724" s="171"/>
      <c r="N724" s="171"/>
      <c r="O724" s="172"/>
      <c r="P724" s="83"/>
      <c r="Q724" s="56"/>
    </row>
    <row r="725" spans="2:17" ht="15.75">
      <c r="B725" s="78"/>
      <c r="C725" s="80"/>
      <c r="D725" s="80"/>
      <c r="E725" s="80"/>
      <c r="F725" s="80"/>
      <c r="G725" s="89" t="s">
        <v>83</v>
      </c>
      <c r="H725" s="106"/>
      <c r="I725" s="106"/>
      <c r="J725" s="106"/>
      <c r="K725" s="80"/>
      <c r="L725" s="80"/>
      <c r="M725" s="80"/>
      <c r="N725" s="107"/>
      <c r="O725" s="57"/>
      <c r="P725" s="90"/>
      <c r="Q725" s="56"/>
    </row>
    <row r="726" spans="2:17" ht="15">
      <c r="B726" s="78"/>
      <c r="C726" s="79" t="s">
        <v>84</v>
      </c>
      <c r="D726" s="80"/>
      <c r="E726" s="80"/>
      <c r="F726" s="80"/>
      <c r="G726" s="108" t="s">
        <v>85</v>
      </c>
      <c r="H726" s="108" t="s">
        <v>86</v>
      </c>
      <c r="I726" s="108" t="s">
        <v>87</v>
      </c>
      <c r="J726" s="108" t="s">
        <v>88</v>
      </c>
      <c r="K726" s="108" t="s">
        <v>89</v>
      </c>
      <c r="L726" s="109" t="s">
        <v>90</v>
      </c>
      <c r="M726" s="110"/>
      <c r="N726" s="111" t="s">
        <v>69</v>
      </c>
      <c r="O726" s="112" t="s">
        <v>70</v>
      </c>
      <c r="P726" s="83"/>
      <c r="Q726" s="56"/>
    </row>
    <row r="727" spans="2:17" ht="15">
      <c r="B727" s="83"/>
      <c r="C727" s="113" t="s">
        <v>91</v>
      </c>
      <c r="D727" s="114" t="str">
        <f>IF(D720&gt;"",D720&amp;" - "&amp;H720,"")</f>
        <v>Mikko Kivistö - Eero Ahola</v>
      </c>
      <c r="E727" s="114"/>
      <c r="F727" s="115"/>
      <c r="G727" s="116">
        <v>-3</v>
      </c>
      <c r="H727" s="116">
        <v>-1</v>
      </c>
      <c r="I727" s="116">
        <v>-3</v>
      </c>
      <c r="J727" s="117"/>
      <c r="K727" s="116"/>
      <c r="L727" s="118">
        <f>IF(ISBLANK(G727),"",COUNTIF(G727:K727,"&gt;=0"))</f>
        <v>0</v>
      </c>
      <c r="M727" s="119">
        <f>IF(ISBLANK(G727),"",(IF(LEFT(G727,1)="-",1,0)+IF(LEFT(H727,1)="-",1,0)+IF(LEFT(I727,1)="-",1,0)+IF(LEFT(J727,1)="-",1,0)+IF(LEFT(K727,1)="-",1,0)))</f>
        <v>3</v>
      </c>
      <c r="N727" s="120">
        <f aca="true" t="shared" si="23" ref="N727:O731">IF(L727=3,1,"")</f>
      </c>
      <c r="O727" s="121">
        <f t="shared" si="23"/>
        <v>1</v>
      </c>
      <c r="P727" s="83"/>
      <c r="Q727" s="56"/>
    </row>
    <row r="728" spans="2:17" ht="15">
      <c r="B728" s="83"/>
      <c r="C728" s="113" t="s">
        <v>92</v>
      </c>
      <c r="D728" s="114" t="str">
        <f>IF(D721&gt;"",D721&amp;" - "&amp;H721,"")</f>
        <v>Oliver Remonen - Joonatan Nieminen</v>
      </c>
      <c r="E728" s="122"/>
      <c r="F728" s="115"/>
      <c r="G728" s="123">
        <v>-1</v>
      </c>
      <c r="H728" s="116">
        <v>-2</v>
      </c>
      <c r="I728" s="116">
        <v>-2</v>
      </c>
      <c r="J728" s="116"/>
      <c r="K728" s="116"/>
      <c r="L728" s="118">
        <f>IF(ISBLANK(G728),"",COUNTIF(G728:K728,"&gt;=0"))</f>
        <v>0</v>
      </c>
      <c r="M728" s="119">
        <f>IF(ISBLANK(G728),"",(IF(LEFT(G728,1)="-",1,0)+IF(LEFT(H728,1)="-",1,0)+IF(LEFT(I728,1)="-",1,0)+IF(LEFT(J728,1)="-",1,0)+IF(LEFT(K728,1)="-",1,0)))</f>
        <v>3</v>
      </c>
      <c r="N728" s="120">
        <f t="shared" si="23"/>
      </c>
      <c r="O728" s="121">
        <f t="shared" si="23"/>
        <v>1</v>
      </c>
      <c r="P728" s="83"/>
      <c r="Q728" s="56"/>
    </row>
    <row r="729" spans="2:17" ht="15">
      <c r="B729" s="83"/>
      <c r="C729" s="124" t="s">
        <v>71</v>
      </c>
      <c r="D729" s="125" t="str">
        <f>IF(D723&gt;"",D723&amp;" / "&amp;D724,"")</f>
        <v>Mikko Kivistö / Oliver Remonen</v>
      </c>
      <c r="E729" s="126" t="str">
        <f>IF(H723&gt;"",H723&amp;" / "&amp;H724,"")</f>
        <v>Eero Ahola / Aleksi Tiljander</v>
      </c>
      <c r="F729" s="127"/>
      <c r="G729" s="128">
        <v>-8</v>
      </c>
      <c r="H729" s="129">
        <v>-6</v>
      </c>
      <c r="I729" s="130">
        <v>-4</v>
      </c>
      <c r="J729" s="130"/>
      <c r="K729" s="130"/>
      <c r="L729" s="118">
        <f>IF(ISBLANK(G729),"",COUNTIF(G729:K729,"&gt;=0"))</f>
        <v>0</v>
      </c>
      <c r="M729" s="119">
        <f>IF(ISBLANK(G729),"",(IF(LEFT(G729,1)="-",1,0)+IF(LEFT(H729,1)="-",1,0)+IF(LEFT(I729,1)="-",1,0)+IF(LEFT(J729,1)="-",1,0)+IF(LEFT(K729,1)="-",1,0)))</f>
        <v>3</v>
      </c>
      <c r="N729" s="120">
        <f t="shared" si="23"/>
      </c>
      <c r="O729" s="121">
        <f t="shared" si="23"/>
        <v>1</v>
      </c>
      <c r="P729" s="83"/>
      <c r="Q729" s="56"/>
    </row>
    <row r="730" spans="2:17" ht="15">
      <c r="B730" s="83"/>
      <c r="C730" s="113" t="s">
        <v>93</v>
      </c>
      <c r="D730" s="114" t="str">
        <f>IF(+D720&gt;"",D720&amp;" - "&amp;H721,"")</f>
        <v>Mikko Kivistö - Joonatan Nieminen</v>
      </c>
      <c r="E730" s="122"/>
      <c r="F730" s="115"/>
      <c r="G730" s="131"/>
      <c r="H730" s="117"/>
      <c r="I730" s="116"/>
      <c r="J730" s="116"/>
      <c r="K730" s="117"/>
      <c r="L730" s="118">
        <f>IF(ISBLANK(G730),"",COUNTIF(G730:K730,"&gt;=0"))</f>
      </c>
      <c r="M730" s="119">
        <f>IF(ISBLANK(G730),"",(IF(LEFT(G730,1)="-",1,0)+IF(LEFT(H730,1)="-",1,0)+IF(LEFT(I730,1)="-",1,0)+IF(LEFT(J730,1)="-",1,0)+IF(LEFT(K730,1)="-",1,0)))</f>
      </c>
      <c r="N730" s="120">
        <f t="shared" si="23"/>
      </c>
      <c r="O730" s="121">
        <f t="shared" si="23"/>
      </c>
      <c r="P730" s="83"/>
      <c r="Q730" s="56"/>
    </row>
    <row r="731" spans="2:17" ht="15.75" thickBot="1">
      <c r="B731" s="83"/>
      <c r="C731" s="113" t="s">
        <v>94</v>
      </c>
      <c r="D731" s="114" t="str">
        <f>IF(+D721&gt;"",D721&amp;" - "&amp;H720,"")</f>
        <v>Oliver Remonen - Eero Ahola</v>
      </c>
      <c r="E731" s="122"/>
      <c r="F731" s="115"/>
      <c r="G731" s="117"/>
      <c r="H731" s="116"/>
      <c r="I731" s="117"/>
      <c r="J731" s="116"/>
      <c r="K731" s="116"/>
      <c r="L731" s="118">
        <f>IF(ISBLANK(G731),"",COUNTIF(G731:K731,"&gt;=0"))</f>
      </c>
      <c r="M731" s="132">
        <f>IF(ISBLANK(G731),"",(IF(LEFT(G731,1)="-",1,0)+IF(LEFT(H731,1)="-",1,0)+IF(LEFT(I731,1)="-",1,0)+IF(LEFT(J731,1)="-",1,0)+IF(LEFT(K731,1)="-",1,0)))</f>
      </c>
      <c r="N731" s="120">
        <f t="shared" si="23"/>
      </c>
      <c r="O731" s="121">
        <f t="shared" si="23"/>
      </c>
      <c r="P731" s="83"/>
      <c r="Q731" s="56"/>
    </row>
    <row r="732" spans="2:17" ht="16.5" thickBot="1">
      <c r="B732" s="78"/>
      <c r="C732" s="80"/>
      <c r="D732" s="80"/>
      <c r="E732" s="80"/>
      <c r="F732" s="80"/>
      <c r="G732" s="80"/>
      <c r="H732" s="80"/>
      <c r="I732" s="80"/>
      <c r="J732" s="133" t="s">
        <v>95</v>
      </c>
      <c r="K732" s="134"/>
      <c r="L732" s="135">
        <f>IF(ISBLANK(E727),"",SUM(L727:L731))</f>
      </c>
      <c r="M732" s="136">
        <f>IF(ISBLANK(F727),"",SUM(M727:M731))</f>
      </c>
      <c r="N732" s="137">
        <f>IF(ISBLANK(G727),"",SUM(N727:N731))</f>
        <v>0</v>
      </c>
      <c r="O732" s="138">
        <f>IF(ISBLANK(G727),"",SUM(O727:O731))</f>
        <v>3</v>
      </c>
      <c r="P732" s="83"/>
      <c r="Q732" s="56"/>
    </row>
    <row r="733" spans="2:17" ht="15">
      <c r="B733" s="78"/>
      <c r="C733" s="139" t="s">
        <v>96</v>
      </c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90"/>
      <c r="Q733" s="56"/>
    </row>
    <row r="734" spans="2:17" ht="15">
      <c r="B734" s="78"/>
      <c r="C734" s="140" t="s">
        <v>72</v>
      </c>
      <c r="D734" s="140"/>
      <c r="E734" s="140" t="s">
        <v>73</v>
      </c>
      <c r="F734" s="141"/>
      <c r="G734" s="140"/>
      <c r="H734" s="140" t="s">
        <v>41</v>
      </c>
      <c r="I734" s="141"/>
      <c r="J734" s="140"/>
      <c r="K734" s="142" t="s">
        <v>97</v>
      </c>
      <c r="L734" s="57"/>
      <c r="M734" s="80"/>
      <c r="N734" s="80"/>
      <c r="O734" s="80"/>
      <c r="P734" s="90"/>
      <c r="Q734" s="56"/>
    </row>
    <row r="735" spans="2:17" ht="16.5" thickBot="1">
      <c r="B735" s="78"/>
      <c r="C735" s="80"/>
      <c r="D735" s="80"/>
      <c r="E735" s="80"/>
      <c r="F735" s="80"/>
      <c r="G735" s="80"/>
      <c r="H735" s="80"/>
      <c r="I735" s="80"/>
      <c r="J735" s="80"/>
      <c r="K735" s="162" t="str">
        <f>IF(N732=3,D719,IF(O732=3,H719,""))</f>
        <v>Por 83</v>
      </c>
      <c r="L735" s="163"/>
      <c r="M735" s="163"/>
      <c r="N735" s="163"/>
      <c r="O735" s="164"/>
      <c r="P735" s="83"/>
      <c r="Q735" s="56"/>
    </row>
    <row r="736" spans="2:17" ht="18">
      <c r="B736" s="143"/>
      <c r="C736" s="144"/>
      <c r="D736" s="144"/>
      <c r="E736" s="144"/>
      <c r="F736" s="144"/>
      <c r="G736" s="144"/>
      <c r="H736" s="144"/>
      <c r="I736" s="144"/>
      <c r="J736" s="144"/>
      <c r="K736" s="145"/>
      <c r="L736" s="145"/>
      <c r="M736" s="145"/>
      <c r="N736" s="145"/>
      <c r="O736" s="145"/>
      <c r="P736" s="146"/>
      <c r="Q736" s="56"/>
    </row>
    <row r="737" spans="3:17" ht="15">
      <c r="C737" s="147" t="s">
        <v>98</v>
      </c>
      <c r="Q737" s="56"/>
    </row>
    <row r="738" ht="15">
      <c r="Q738" s="56"/>
    </row>
    <row r="739" ht="15">
      <c r="Q739" s="56"/>
    </row>
    <row r="740" ht="15">
      <c r="Q740" s="56"/>
    </row>
    <row r="744" ht="15">
      <c r="Q744" s="56"/>
    </row>
    <row r="745" ht="15">
      <c r="Q745" s="56"/>
    </row>
    <row r="746" spans="2:17" ht="15.75">
      <c r="B746" s="73"/>
      <c r="C746" s="74"/>
      <c r="D746" s="75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7"/>
      <c r="Q746" s="56"/>
    </row>
    <row r="747" spans="2:17" ht="15.75">
      <c r="B747" s="78"/>
      <c r="C747" s="57"/>
      <c r="D747" s="79" t="s">
        <v>75</v>
      </c>
      <c r="E747" s="80"/>
      <c r="F747" s="80"/>
      <c r="G747" s="57"/>
      <c r="H747" s="81" t="s">
        <v>61</v>
      </c>
      <c r="I747" s="82"/>
      <c r="J747" s="173" t="s">
        <v>247</v>
      </c>
      <c r="K747" s="174"/>
      <c r="L747" s="174"/>
      <c r="M747" s="174"/>
      <c r="N747" s="174"/>
      <c r="O747" s="175"/>
      <c r="P747" s="83"/>
      <c r="Q747" s="56"/>
    </row>
    <row r="748" spans="2:17" ht="20.25">
      <c r="B748" s="78"/>
      <c r="C748" s="84"/>
      <c r="D748" s="85" t="s">
        <v>76</v>
      </c>
      <c r="E748" s="80"/>
      <c r="F748" s="80"/>
      <c r="G748" s="57"/>
      <c r="H748" s="81" t="s">
        <v>62</v>
      </c>
      <c r="I748" s="82"/>
      <c r="J748" s="173"/>
      <c r="K748" s="174"/>
      <c r="L748" s="174"/>
      <c r="M748" s="174"/>
      <c r="N748" s="174"/>
      <c r="O748" s="175"/>
      <c r="P748" s="83"/>
      <c r="Q748" s="56"/>
    </row>
    <row r="749" spans="2:17" ht="15">
      <c r="B749" s="78"/>
      <c r="C749" s="80"/>
      <c r="D749" s="86" t="s">
        <v>77</v>
      </c>
      <c r="E749" s="80"/>
      <c r="F749" s="80"/>
      <c r="G749" s="80"/>
      <c r="H749" s="81" t="s">
        <v>63</v>
      </c>
      <c r="I749" s="87"/>
      <c r="J749" s="173"/>
      <c r="K749" s="173"/>
      <c r="L749" s="173"/>
      <c r="M749" s="173"/>
      <c r="N749" s="173"/>
      <c r="O749" s="176"/>
      <c r="P749" s="83"/>
      <c r="Q749" s="56"/>
    </row>
    <row r="750" spans="2:17" ht="15.75">
      <c r="B750" s="78"/>
      <c r="C750" s="80"/>
      <c r="D750" s="80"/>
      <c r="E750" s="80"/>
      <c r="F750" s="80"/>
      <c r="G750" s="80"/>
      <c r="H750" s="81" t="s">
        <v>78</v>
      </c>
      <c r="I750" s="82"/>
      <c r="J750" s="177"/>
      <c r="K750" s="178"/>
      <c r="L750" s="178"/>
      <c r="M750" s="88" t="s">
        <v>64</v>
      </c>
      <c r="N750" s="179"/>
      <c r="O750" s="176"/>
      <c r="P750" s="83"/>
      <c r="Q750" s="56"/>
    </row>
    <row r="751" spans="2:17" ht="15">
      <c r="B751" s="78"/>
      <c r="C751" s="57"/>
      <c r="D751" s="89" t="s">
        <v>79</v>
      </c>
      <c r="E751" s="80"/>
      <c r="F751" s="80"/>
      <c r="G751" s="80"/>
      <c r="H751" s="89" t="s">
        <v>79</v>
      </c>
      <c r="I751" s="80"/>
      <c r="J751" s="80"/>
      <c r="K751" s="80"/>
      <c r="L751" s="80"/>
      <c r="M751" s="80"/>
      <c r="N751" s="80"/>
      <c r="O751" s="80"/>
      <c r="P751" s="90"/>
      <c r="Q751" s="56"/>
    </row>
    <row r="752" spans="2:17" ht="15.75">
      <c r="B752" s="83"/>
      <c r="C752" s="91" t="s">
        <v>80</v>
      </c>
      <c r="D752" s="165" t="s">
        <v>13</v>
      </c>
      <c r="E752" s="166"/>
      <c r="F752" s="92"/>
      <c r="G752" s="93" t="s">
        <v>81</v>
      </c>
      <c r="H752" s="165" t="s">
        <v>162</v>
      </c>
      <c r="I752" s="167"/>
      <c r="J752" s="167"/>
      <c r="K752" s="167"/>
      <c r="L752" s="167"/>
      <c r="M752" s="167"/>
      <c r="N752" s="167"/>
      <c r="O752" s="168"/>
      <c r="P752" s="83"/>
      <c r="Q752" s="56"/>
    </row>
    <row r="753" spans="2:17" ht="15">
      <c r="B753" s="83"/>
      <c r="C753" s="94" t="s">
        <v>65</v>
      </c>
      <c r="D753" s="169" t="s">
        <v>122</v>
      </c>
      <c r="E753" s="170"/>
      <c r="F753" s="95"/>
      <c r="G753" s="96" t="s">
        <v>66</v>
      </c>
      <c r="H753" s="169" t="s">
        <v>260</v>
      </c>
      <c r="I753" s="171"/>
      <c r="J753" s="171"/>
      <c r="K753" s="171"/>
      <c r="L753" s="171"/>
      <c r="M753" s="171"/>
      <c r="N753" s="171"/>
      <c r="O753" s="172"/>
      <c r="P753" s="83"/>
      <c r="Q753" s="56"/>
    </row>
    <row r="754" spans="2:17" ht="15">
      <c r="B754" s="83"/>
      <c r="C754" s="97" t="s">
        <v>67</v>
      </c>
      <c r="D754" s="169" t="s">
        <v>123</v>
      </c>
      <c r="E754" s="170"/>
      <c r="F754" s="95"/>
      <c r="G754" s="98" t="s">
        <v>68</v>
      </c>
      <c r="H754" s="169" t="s">
        <v>259</v>
      </c>
      <c r="I754" s="171"/>
      <c r="J754" s="171"/>
      <c r="K754" s="171"/>
      <c r="L754" s="171"/>
      <c r="M754" s="171"/>
      <c r="N754" s="171"/>
      <c r="O754" s="172"/>
      <c r="P754" s="83"/>
      <c r="Q754" s="56"/>
    </row>
    <row r="755" spans="2:17" ht="15">
      <c r="B755" s="78"/>
      <c r="C755" s="99" t="s">
        <v>82</v>
      </c>
      <c r="D755" s="100"/>
      <c r="E755" s="101"/>
      <c r="F755" s="102"/>
      <c r="G755" s="99" t="s">
        <v>82</v>
      </c>
      <c r="H755" s="103"/>
      <c r="I755" s="103"/>
      <c r="J755" s="103"/>
      <c r="K755" s="103"/>
      <c r="L755" s="103"/>
      <c r="M755" s="103"/>
      <c r="N755" s="103"/>
      <c r="O755" s="103"/>
      <c r="P755" s="90"/>
      <c r="Q755" s="56"/>
    </row>
    <row r="756" spans="2:17" ht="15">
      <c r="B756" s="83"/>
      <c r="C756" s="94"/>
      <c r="D756" s="169" t="s">
        <v>122</v>
      </c>
      <c r="E756" s="170"/>
      <c r="F756" s="95"/>
      <c r="G756" s="96"/>
      <c r="H756" s="169" t="s">
        <v>260</v>
      </c>
      <c r="I756" s="171"/>
      <c r="J756" s="171"/>
      <c r="K756" s="171"/>
      <c r="L756" s="171"/>
      <c r="M756" s="171"/>
      <c r="N756" s="171"/>
      <c r="O756" s="172"/>
      <c r="P756" s="83"/>
      <c r="Q756" s="56"/>
    </row>
    <row r="757" spans="2:17" ht="15">
      <c r="B757" s="83"/>
      <c r="C757" s="104"/>
      <c r="D757" s="169" t="s">
        <v>123</v>
      </c>
      <c r="E757" s="170"/>
      <c r="F757" s="95"/>
      <c r="G757" s="105"/>
      <c r="H757" s="169" t="s">
        <v>259</v>
      </c>
      <c r="I757" s="171"/>
      <c r="J757" s="171"/>
      <c r="K757" s="171"/>
      <c r="L757" s="171"/>
      <c r="M757" s="171"/>
      <c r="N757" s="171"/>
      <c r="O757" s="172"/>
      <c r="P757" s="83"/>
      <c r="Q757" s="56"/>
    </row>
    <row r="758" spans="2:17" ht="15.75">
      <c r="B758" s="78"/>
      <c r="C758" s="80"/>
      <c r="D758" s="80"/>
      <c r="E758" s="80"/>
      <c r="F758" s="80"/>
      <c r="G758" s="89" t="s">
        <v>83</v>
      </c>
      <c r="H758" s="106"/>
      <c r="I758" s="106"/>
      <c r="J758" s="106"/>
      <c r="K758" s="80"/>
      <c r="L758" s="80"/>
      <c r="M758" s="80"/>
      <c r="N758" s="107"/>
      <c r="O758" s="57"/>
      <c r="P758" s="90"/>
      <c r="Q758" s="56"/>
    </row>
    <row r="759" spans="2:17" ht="15">
      <c r="B759" s="78"/>
      <c r="C759" s="79" t="s">
        <v>84</v>
      </c>
      <c r="D759" s="80"/>
      <c r="E759" s="80"/>
      <c r="F759" s="80"/>
      <c r="G759" s="108" t="s">
        <v>85</v>
      </c>
      <c r="H759" s="108" t="s">
        <v>86</v>
      </c>
      <c r="I759" s="108" t="s">
        <v>87</v>
      </c>
      <c r="J759" s="108" t="s">
        <v>88</v>
      </c>
      <c r="K759" s="108" t="s">
        <v>89</v>
      </c>
      <c r="L759" s="109" t="s">
        <v>90</v>
      </c>
      <c r="M759" s="110"/>
      <c r="N759" s="111" t="s">
        <v>69</v>
      </c>
      <c r="O759" s="112" t="s">
        <v>70</v>
      </c>
      <c r="P759" s="83"/>
      <c r="Q759" s="56"/>
    </row>
    <row r="760" spans="2:17" ht="15">
      <c r="B760" s="83"/>
      <c r="C760" s="113" t="s">
        <v>91</v>
      </c>
      <c r="D760" s="114" t="str">
        <f>IF(D753&gt;"",D753&amp;" - "&amp;H753,"")</f>
        <v>Sampo Enkkelä - William Reuter</v>
      </c>
      <c r="E760" s="114"/>
      <c r="F760" s="115"/>
      <c r="G760" s="116">
        <v>9</v>
      </c>
      <c r="H760" s="116">
        <v>9</v>
      </c>
      <c r="I760" s="116">
        <v>9</v>
      </c>
      <c r="J760" s="117"/>
      <c r="K760" s="116"/>
      <c r="L760" s="118">
        <f>IF(ISBLANK(G760),"",COUNTIF(G760:K760,"&gt;=0"))</f>
        <v>3</v>
      </c>
      <c r="M760" s="119">
        <f>IF(ISBLANK(G760),"",(IF(LEFT(G760,1)="-",1,0)+IF(LEFT(H760,1)="-",1,0)+IF(LEFT(I760,1)="-",1,0)+IF(LEFT(J760,1)="-",1,0)+IF(LEFT(K760,1)="-",1,0)))</f>
        <v>0</v>
      </c>
      <c r="N760" s="120">
        <f aca="true" t="shared" si="24" ref="N760:O764">IF(L760=3,1,"")</f>
        <v>1</v>
      </c>
      <c r="O760" s="121">
        <f t="shared" si="24"/>
      </c>
      <c r="P760" s="83"/>
      <c r="Q760" s="56"/>
    </row>
    <row r="761" spans="2:17" ht="15">
      <c r="B761" s="83"/>
      <c r="C761" s="113" t="s">
        <v>92</v>
      </c>
      <c r="D761" s="114" t="str">
        <f>IF(D754&gt;"",D754&amp;" - "&amp;H754,"")</f>
        <v>Tuomas Niskanen - Max Lotto</v>
      </c>
      <c r="E761" s="122"/>
      <c r="F761" s="115"/>
      <c r="G761" s="123">
        <v>5</v>
      </c>
      <c r="H761" s="116">
        <v>-8</v>
      </c>
      <c r="I761" s="116">
        <v>-7</v>
      </c>
      <c r="J761" s="116">
        <v>-4</v>
      </c>
      <c r="K761" s="116"/>
      <c r="L761" s="118">
        <f>IF(ISBLANK(G761),"",COUNTIF(G761:K761,"&gt;=0"))</f>
        <v>1</v>
      </c>
      <c r="M761" s="119">
        <f>IF(ISBLANK(G761),"",(IF(LEFT(G761,1)="-",1,0)+IF(LEFT(H761,1)="-",1,0)+IF(LEFT(I761,1)="-",1,0)+IF(LEFT(J761,1)="-",1,0)+IF(LEFT(K761,1)="-",1,0)))</f>
        <v>3</v>
      </c>
      <c r="N761" s="120">
        <f t="shared" si="24"/>
      </c>
      <c r="O761" s="121">
        <f t="shared" si="24"/>
        <v>1</v>
      </c>
      <c r="P761" s="83"/>
      <c r="Q761" s="56"/>
    </row>
    <row r="762" spans="2:17" ht="15">
      <c r="B762" s="83"/>
      <c r="C762" s="124" t="s">
        <v>71</v>
      </c>
      <c r="D762" s="125" t="str">
        <f>IF(D756&gt;"",D756&amp;" / "&amp;D757,"")</f>
        <v>Sampo Enkkelä / Tuomas Niskanen</v>
      </c>
      <c r="E762" s="126" t="str">
        <f>IF(H756&gt;"",H756&amp;" / "&amp;H757,"")</f>
        <v>William Reuter / Max Lotto</v>
      </c>
      <c r="F762" s="127"/>
      <c r="G762" s="128">
        <v>11</v>
      </c>
      <c r="H762" s="129">
        <v>-6</v>
      </c>
      <c r="I762" s="130">
        <v>-8</v>
      </c>
      <c r="J762" s="130">
        <v>-9</v>
      </c>
      <c r="K762" s="130"/>
      <c r="L762" s="118">
        <f>IF(ISBLANK(G762),"",COUNTIF(G762:K762,"&gt;=0"))</f>
        <v>1</v>
      </c>
      <c r="M762" s="119">
        <f>IF(ISBLANK(G762),"",(IF(LEFT(G762,1)="-",1,0)+IF(LEFT(H762,1)="-",1,0)+IF(LEFT(I762,1)="-",1,0)+IF(LEFT(J762,1)="-",1,0)+IF(LEFT(K762,1)="-",1,0)))</f>
        <v>3</v>
      </c>
      <c r="N762" s="120">
        <f t="shared" si="24"/>
      </c>
      <c r="O762" s="121">
        <f t="shared" si="24"/>
        <v>1</v>
      </c>
      <c r="P762" s="83"/>
      <c r="Q762" s="56"/>
    </row>
    <row r="763" spans="2:17" ht="15">
      <c r="B763" s="83"/>
      <c r="C763" s="113" t="s">
        <v>93</v>
      </c>
      <c r="D763" s="114" t="str">
        <f>IF(+D753&gt;"",D753&amp;" - "&amp;H754,"")</f>
        <v>Sampo Enkkelä - Max Lotto</v>
      </c>
      <c r="E763" s="122"/>
      <c r="F763" s="115"/>
      <c r="G763" s="131">
        <v>6</v>
      </c>
      <c r="H763" s="117">
        <v>9</v>
      </c>
      <c r="I763" s="116">
        <v>9</v>
      </c>
      <c r="J763" s="116"/>
      <c r="K763" s="117"/>
      <c r="L763" s="118">
        <f>IF(ISBLANK(G763),"",COUNTIF(G763:K763,"&gt;=0"))</f>
        <v>3</v>
      </c>
      <c r="M763" s="119">
        <f>IF(ISBLANK(G763),"",(IF(LEFT(G763,1)="-",1,0)+IF(LEFT(H763,1)="-",1,0)+IF(LEFT(I763,1)="-",1,0)+IF(LEFT(J763,1)="-",1,0)+IF(LEFT(K763,1)="-",1,0)))</f>
        <v>0</v>
      </c>
      <c r="N763" s="120">
        <f t="shared" si="24"/>
        <v>1</v>
      </c>
      <c r="O763" s="121">
        <f t="shared" si="24"/>
      </c>
      <c r="P763" s="83"/>
      <c r="Q763" s="56"/>
    </row>
    <row r="764" spans="2:17" ht="15.75" thickBot="1">
      <c r="B764" s="83"/>
      <c r="C764" s="113" t="s">
        <v>94</v>
      </c>
      <c r="D764" s="114" t="str">
        <f>IF(+D754&gt;"",D754&amp;" - "&amp;H753,"")</f>
        <v>Tuomas Niskanen - William Reuter</v>
      </c>
      <c r="E764" s="122"/>
      <c r="F764" s="115"/>
      <c r="G764" s="117">
        <v>6</v>
      </c>
      <c r="H764" s="116">
        <v>8</v>
      </c>
      <c r="I764" s="117">
        <v>8</v>
      </c>
      <c r="J764" s="116"/>
      <c r="K764" s="116"/>
      <c r="L764" s="118">
        <f>IF(ISBLANK(G764),"",COUNTIF(G764:K764,"&gt;=0"))</f>
        <v>3</v>
      </c>
      <c r="M764" s="132">
        <f>IF(ISBLANK(G764),"",(IF(LEFT(G764,1)="-",1,0)+IF(LEFT(H764,1)="-",1,0)+IF(LEFT(I764,1)="-",1,0)+IF(LEFT(J764,1)="-",1,0)+IF(LEFT(K764,1)="-",1,0)))</f>
        <v>0</v>
      </c>
      <c r="N764" s="120">
        <f t="shared" si="24"/>
        <v>1</v>
      </c>
      <c r="O764" s="121">
        <f t="shared" si="24"/>
      </c>
      <c r="P764" s="83"/>
      <c r="Q764" s="56"/>
    </row>
    <row r="765" spans="2:17" ht="16.5" thickBot="1">
      <c r="B765" s="78"/>
      <c r="C765" s="80"/>
      <c r="D765" s="80"/>
      <c r="E765" s="80"/>
      <c r="F765" s="80"/>
      <c r="G765" s="80"/>
      <c r="H765" s="80"/>
      <c r="I765" s="80"/>
      <c r="J765" s="133" t="s">
        <v>95</v>
      </c>
      <c r="K765" s="134"/>
      <c r="L765" s="135">
        <f>IF(ISBLANK(E760),"",SUM(L760:L764))</f>
      </c>
      <c r="M765" s="136">
        <f>IF(ISBLANK(F760),"",SUM(M760:M764))</f>
      </c>
      <c r="N765" s="137">
        <f>IF(ISBLANK(G760),"",SUM(N760:N764))</f>
        <v>3</v>
      </c>
      <c r="O765" s="138">
        <f>IF(ISBLANK(G760),"",SUM(O760:O764))</f>
        <v>2</v>
      </c>
      <c r="P765" s="83"/>
      <c r="Q765" s="56"/>
    </row>
    <row r="766" spans="2:17" ht="15">
      <c r="B766" s="78"/>
      <c r="C766" s="139" t="s">
        <v>96</v>
      </c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90"/>
      <c r="Q766" s="56"/>
    </row>
    <row r="767" spans="2:17" ht="15">
      <c r="B767" s="78"/>
      <c r="C767" s="140" t="s">
        <v>72</v>
      </c>
      <c r="D767" s="140"/>
      <c r="E767" s="140" t="s">
        <v>73</v>
      </c>
      <c r="F767" s="141"/>
      <c r="G767" s="140"/>
      <c r="H767" s="140" t="s">
        <v>41</v>
      </c>
      <c r="I767" s="141"/>
      <c r="J767" s="140"/>
      <c r="K767" s="142" t="s">
        <v>97</v>
      </c>
      <c r="L767" s="57"/>
      <c r="M767" s="80"/>
      <c r="N767" s="80"/>
      <c r="O767" s="80"/>
      <c r="P767" s="90"/>
      <c r="Q767" s="56"/>
    </row>
    <row r="768" spans="2:17" ht="16.5" thickBot="1">
      <c r="B768" s="78"/>
      <c r="C768" s="80"/>
      <c r="D768" s="80"/>
      <c r="E768" s="80"/>
      <c r="F768" s="80"/>
      <c r="G768" s="80"/>
      <c r="H768" s="80"/>
      <c r="I768" s="80"/>
      <c r="J768" s="80"/>
      <c r="K768" s="162" t="str">
        <f>IF(N765=3,D752,IF(O765=3,H752,""))</f>
        <v>KUPTS 3</v>
      </c>
      <c r="L768" s="163"/>
      <c r="M768" s="163"/>
      <c r="N768" s="163"/>
      <c r="O768" s="164"/>
      <c r="P768" s="83"/>
      <c r="Q768" s="56"/>
    </row>
    <row r="769" spans="2:17" ht="18">
      <c r="B769" s="143"/>
      <c r="C769" s="144"/>
      <c r="D769" s="144"/>
      <c r="E769" s="144"/>
      <c r="F769" s="144"/>
      <c r="G769" s="144"/>
      <c r="H769" s="144"/>
      <c r="I769" s="144"/>
      <c r="J769" s="144"/>
      <c r="K769" s="145"/>
      <c r="L769" s="145"/>
      <c r="M769" s="145"/>
      <c r="N769" s="145"/>
      <c r="O769" s="145"/>
      <c r="P769" s="146"/>
      <c r="Q769" s="56"/>
    </row>
    <row r="770" spans="3:17" ht="15">
      <c r="C770" s="147" t="s">
        <v>98</v>
      </c>
      <c r="Q770" s="56"/>
    </row>
    <row r="771" ht="15">
      <c r="Q771" s="56"/>
    </row>
    <row r="772" ht="15">
      <c r="Q772" s="56"/>
    </row>
    <row r="773" ht="15">
      <c r="Q773" s="56"/>
    </row>
    <row r="774" ht="15">
      <c r="Q774" s="56"/>
    </row>
    <row r="775" ht="15">
      <c r="Q775" s="56"/>
    </row>
    <row r="776" spans="2:17" ht="15.75">
      <c r="B776" s="73"/>
      <c r="C776" s="74"/>
      <c r="D776" s="75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7"/>
      <c r="Q776" s="56"/>
    </row>
    <row r="777" spans="2:17" ht="15.75">
      <c r="B777" s="78"/>
      <c r="C777" s="57"/>
      <c r="D777" s="79" t="s">
        <v>75</v>
      </c>
      <c r="E777" s="80"/>
      <c r="F777" s="80"/>
      <c r="G777" s="57"/>
      <c r="H777" s="81" t="s">
        <v>61</v>
      </c>
      <c r="I777" s="82"/>
      <c r="J777" s="173" t="s">
        <v>247</v>
      </c>
      <c r="K777" s="174"/>
      <c r="L777" s="174"/>
      <c r="M777" s="174"/>
      <c r="N777" s="174"/>
      <c r="O777" s="175"/>
      <c r="P777" s="83"/>
      <c r="Q777" s="56"/>
    </row>
    <row r="778" spans="2:17" ht="20.25">
      <c r="B778" s="78"/>
      <c r="C778" s="84"/>
      <c r="D778" s="85" t="s">
        <v>76</v>
      </c>
      <c r="E778" s="80"/>
      <c r="F778" s="80"/>
      <c r="G778" s="57"/>
      <c r="H778" s="81" t="s">
        <v>62</v>
      </c>
      <c r="I778" s="82"/>
      <c r="J778" s="173"/>
      <c r="K778" s="174"/>
      <c r="L778" s="174"/>
      <c r="M778" s="174"/>
      <c r="N778" s="174"/>
      <c r="O778" s="175"/>
      <c r="P778" s="83"/>
      <c r="Q778" s="56"/>
    </row>
    <row r="779" spans="2:17" ht="15">
      <c r="B779" s="78"/>
      <c r="C779" s="80"/>
      <c r="D779" s="86" t="s">
        <v>77</v>
      </c>
      <c r="E779" s="80"/>
      <c r="F779" s="80"/>
      <c r="G779" s="80"/>
      <c r="H779" s="81" t="s">
        <v>63</v>
      </c>
      <c r="I779" s="87"/>
      <c r="J779" s="173"/>
      <c r="K779" s="173"/>
      <c r="L779" s="173"/>
      <c r="M779" s="173"/>
      <c r="N779" s="173"/>
      <c r="O779" s="176"/>
      <c r="P779" s="83"/>
      <c r="Q779" s="56"/>
    </row>
    <row r="780" spans="2:17" ht="15.75">
      <c r="B780" s="78"/>
      <c r="C780" s="80"/>
      <c r="D780" s="80"/>
      <c r="E780" s="80"/>
      <c r="F780" s="80"/>
      <c r="G780" s="80"/>
      <c r="H780" s="81" t="s">
        <v>78</v>
      </c>
      <c r="I780" s="82"/>
      <c r="J780" s="177"/>
      <c r="K780" s="178"/>
      <c r="L780" s="178"/>
      <c r="M780" s="88" t="s">
        <v>64</v>
      </c>
      <c r="N780" s="179"/>
      <c r="O780" s="176"/>
      <c r="P780" s="83"/>
      <c r="Q780" s="56"/>
    </row>
    <row r="781" spans="2:17" ht="15">
      <c r="B781" s="78"/>
      <c r="C781" s="57"/>
      <c r="D781" s="89" t="s">
        <v>79</v>
      </c>
      <c r="E781" s="80"/>
      <c r="F781" s="80"/>
      <c r="G781" s="80"/>
      <c r="H781" s="89" t="s">
        <v>79</v>
      </c>
      <c r="I781" s="80"/>
      <c r="J781" s="80"/>
      <c r="K781" s="80"/>
      <c r="L781" s="80"/>
      <c r="M781" s="80"/>
      <c r="N781" s="80"/>
      <c r="O781" s="80"/>
      <c r="P781" s="90"/>
      <c r="Q781" s="56"/>
    </row>
    <row r="782" spans="2:17" ht="15.75">
      <c r="B782" s="83"/>
      <c r="C782" s="91" t="s">
        <v>80</v>
      </c>
      <c r="D782" s="165" t="s">
        <v>230</v>
      </c>
      <c r="E782" s="166"/>
      <c r="F782" s="92"/>
      <c r="G782" s="93" t="s">
        <v>81</v>
      </c>
      <c r="H782" s="165" t="s">
        <v>9</v>
      </c>
      <c r="I782" s="167"/>
      <c r="J782" s="167"/>
      <c r="K782" s="167"/>
      <c r="L782" s="167"/>
      <c r="M782" s="167"/>
      <c r="N782" s="167"/>
      <c r="O782" s="168"/>
      <c r="P782" s="83"/>
      <c r="Q782" s="56"/>
    </row>
    <row r="783" spans="2:17" ht="15">
      <c r="B783" s="83"/>
      <c r="C783" s="94" t="s">
        <v>65</v>
      </c>
      <c r="D783" s="169" t="s">
        <v>261</v>
      </c>
      <c r="E783" s="170"/>
      <c r="F783" s="95"/>
      <c r="G783" s="96" t="s">
        <v>66</v>
      </c>
      <c r="H783" s="169" t="s">
        <v>271</v>
      </c>
      <c r="I783" s="171"/>
      <c r="J783" s="171"/>
      <c r="K783" s="171"/>
      <c r="L783" s="171"/>
      <c r="M783" s="171"/>
      <c r="N783" s="171"/>
      <c r="O783" s="172"/>
      <c r="P783" s="83"/>
      <c r="Q783" s="56"/>
    </row>
    <row r="784" spans="2:17" ht="15">
      <c r="B784" s="83"/>
      <c r="C784" s="97" t="s">
        <v>67</v>
      </c>
      <c r="D784" s="169" t="s">
        <v>270</v>
      </c>
      <c r="E784" s="170"/>
      <c r="F784" s="95"/>
      <c r="G784" s="98" t="s">
        <v>68</v>
      </c>
      <c r="H784" s="169" t="s">
        <v>130</v>
      </c>
      <c r="I784" s="171"/>
      <c r="J784" s="171"/>
      <c r="K784" s="171"/>
      <c r="L784" s="171"/>
      <c r="M784" s="171"/>
      <c r="N784" s="171"/>
      <c r="O784" s="172"/>
      <c r="P784" s="83"/>
      <c r="Q784" s="56"/>
    </row>
    <row r="785" spans="2:17" ht="15">
      <c r="B785" s="78"/>
      <c r="C785" s="99" t="s">
        <v>82</v>
      </c>
      <c r="D785" s="100"/>
      <c r="E785" s="101"/>
      <c r="F785" s="102"/>
      <c r="G785" s="99" t="s">
        <v>82</v>
      </c>
      <c r="H785" s="103"/>
      <c r="I785" s="103"/>
      <c r="J785" s="103"/>
      <c r="K785" s="103"/>
      <c r="L785" s="103"/>
      <c r="M785" s="103"/>
      <c r="N785" s="103"/>
      <c r="O785" s="103"/>
      <c r="P785" s="90"/>
      <c r="Q785" s="56"/>
    </row>
    <row r="786" spans="2:17" ht="15">
      <c r="B786" s="83"/>
      <c r="C786" s="94"/>
      <c r="D786" s="169" t="s">
        <v>261</v>
      </c>
      <c r="E786" s="170"/>
      <c r="F786" s="95"/>
      <c r="G786" s="96"/>
      <c r="H786" s="169" t="s">
        <v>271</v>
      </c>
      <c r="I786" s="171"/>
      <c r="J786" s="171"/>
      <c r="K786" s="171"/>
      <c r="L786" s="171"/>
      <c r="M786" s="171"/>
      <c r="N786" s="171"/>
      <c r="O786" s="172"/>
      <c r="P786" s="83"/>
      <c r="Q786" s="56"/>
    </row>
    <row r="787" spans="2:17" ht="15">
      <c r="B787" s="83"/>
      <c r="C787" s="104"/>
      <c r="D787" s="169" t="s">
        <v>270</v>
      </c>
      <c r="E787" s="170"/>
      <c r="F787" s="95"/>
      <c r="G787" s="105"/>
      <c r="H787" s="169" t="s">
        <v>130</v>
      </c>
      <c r="I787" s="171"/>
      <c r="J787" s="171"/>
      <c r="K787" s="171"/>
      <c r="L787" s="171"/>
      <c r="M787" s="171"/>
      <c r="N787" s="171"/>
      <c r="O787" s="172"/>
      <c r="P787" s="83"/>
      <c r="Q787" s="56"/>
    </row>
    <row r="788" spans="2:17" ht="15.75">
      <c r="B788" s="78"/>
      <c r="C788" s="80"/>
      <c r="D788" s="80"/>
      <c r="E788" s="80"/>
      <c r="F788" s="80"/>
      <c r="G788" s="89" t="s">
        <v>83</v>
      </c>
      <c r="H788" s="106"/>
      <c r="I788" s="106"/>
      <c r="J788" s="106"/>
      <c r="K788" s="80"/>
      <c r="L788" s="80"/>
      <c r="M788" s="80"/>
      <c r="N788" s="107"/>
      <c r="O788" s="57"/>
      <c r="P788" s="90"/>
      <c r="Q788" s="56"/>
    </row>
    <row r="789" spans="2:17" ht="15">
      <c r="B789" s="78"/>
      <c r="C789" s="79" t="s">
        <v>84</v>
      </c>
      <c r="D789" s="80"/>
      <c r="E789" s="80"/>
      <c r="F789" s="80"/>
      <c r="G789" s="108" t="s">
        <v>85</v>
      </c>
      <c r="H789" s="108" t="s">
        <v>86</v>
      </c>
      <c r="I789" s="108" t="s">
        <v>87</v>
      </c>
      <c r="J789" s="108" t="s">
        <v>88</v>
      </c>
      <c r="K789" s="108" t="s">
        <v>89</v>
      </c>
      <c r="L789" s="109" t="s">
        <v>90</v>
      </c>
      <c r="M789" s="110"/>
      <c r="N789" s="111" t="s">
        <v>69</v>
      </c>
      <c r="O789" s="112" t="s">
        <v>70</v>
      </c>
      <c r="P789" s="83"/>
      <c r="Q789" s="56"/>
    </row>
    <row r="790" spans="2:17" ht="15">
      <c r="B790" s="83"/>
      <c r="C790" s="113" t="s">
        <v>91</v>
      </c>
      <c r="D790" s="114" t="str">
        <f>IF(D783&gt;"",D783&amp;" - "&amp;H783,"")</f>
        <v>Mikko Kivistö - Arto Vartiainen</v>
      </c>
      <c r="E790" s="114"/>
      <c r="F790" s="115"/>
      <c r="G790" s="116">
        <v>-8</v>
      </c>
      <c r="H790" s="116">
        <v>8</v>
      </c>
      <c r="I790" s="116">
        <v>13</v>
      </c>
      <c r="J790" s="117">
        <v>-13</v>
      </c>
      <c r="K790" s="116">
        <v>-4</v>
      </c>
      <c r="L790" s="118">
        <f>IF(ISBLANK(G790),"",COUNTIF(G790:K790,"&gt;=0"))</f>
        <v>2</v>
      </c>
      <c r="M790" s="119">
        <f>IF(ISBLANK(G790),"",(IF(LEFT(G790,1)="-",1,0)+IF(LEFT(H790,1)="-",1,0)+IF(LEFT(I790,1)="-",1,0)+IF(LEFT(J790,1)="-",1,0)+IF(LEFT(K790,1)="-",1,0)))</f>
        <v>3</v>
      </c>
      <c r="N790" s="120">
        <f aca="true" t="shared" si="25" ref="N790:O794">IF(L790=3,1,"")</f>
      </c>
      <c r="O790" s="121">
        <f t="shared" si="25"/>
        <v>1</v>
      </c>
      <c r="P790" s="83"/>
      <c r="Q790" s="56"/>
    </row>
    <row r="791" spans="2:17" ht="15">
      <c r="B791" s="83"/>
      <c r="C791" s="113" t="s">
        <v>92</v>
      </c>
      <c r="D791" s="114" t="str">
        <f>IF(D784&gt;"",D784&amp;" - "&amp;H784,"")</f>
        <v>Oliver Remunen - Topi Ruotsalainen</v>
      </c>
      <c r="E791" s="122"/>
      <c r="F791" s="115"/>
      <c r="G791" s="123">
        <v>-4</v>
      </c>
      <c r="H791" s="116">
        <v>-2</v>
      </c>
      <c r="I791" s="116">
        <v>-4</v>
      </c>
      <c r="J791" s="116"/>
      <c r="K791" s="116"/>
      <c r="L791" s="118">
        <f>IF(ISBLANK(G791),"",COUNTIF(G791:K791,"&gt;=0"))</f>
        <v>0</v>
      </c>
      <c r="M791" s="119">
        <f>IF(ISBLANK(G791),"",(IF(LEFT(G791,1)="-",1,0)+IF(LEFT(H791,1)="-",1,0)+IF(LEFT(I791,1)="-",1,0)+IF(LEFT(J791,1)="-",1,0)+IF(LEFT(K791,1)="-",1,0)))</f>
        <v>3</v>
      </c>
      <c r="N791" s="120">
        <f t="shared" si="25"/>
      </c>
      <c r="O791" s="121">
        <f t="shared" si="25"/>
        <v>1</v>
      </c>
      <c r="P791" s="83"/>
      <c r="Q791" s="56"/>
    </row>
    <row r="792" spans="2:17" ht="15">
      <c r="B792" s="83"/>
      <c r="C792" s="124" t="s">
        <v>71</v>
      </c>
      <c r="D792" s="125" t="str">
        <f>IF(D786&gt;"",D786&amp;" / "&amp;D787,"")</f>
        <v>Mikko Kivistö / Oliver Remunen</v>
      </c>
      <c r="E792" s="126" t="str">
        <f>IF(H786&gt;"",H786&amp;" / "&amp;H787,"")</f>
        <v>Arto Vartiainen / Topi Ruotsalainen</v>
      </c>
      <c r="F792" s="127"/>
      <c r="G792" s="128">
        <v>-4</v>
      </c>
      <c r="H792" s="129">
        <v>-1</v>
      </c>
      <c r="I792" s="130">
        <v>-10</v>
      </c>
      <c r="J792" s="130"/>
      <c r="K792" s="130"/>
      <c r="L792" s="118">
        <f>IF(ISBLANK(G792),"",COUNTIF(G792:K792,"&gt;=0"))</f>
        <v>0</v>
      </c>
      <c r="M792" s="119">
        <f>IF(ISBLANK(G792),"",(IF(LEFT(G792,1)="-",1,0)+IF(LEFT(H792,1)="-",1,0)+IF(LEFT(I792,1)="-",1,0)+IF(LEFT(J792,1)="-",1,0)+IF(LEFT(K792,1)="-",1,0)))</f>
        <v>3</v>
      </c>
      <c r="N792" s="120">
        <f t="shared" si="25"/>
      </c>
      <c r="O792" s="121">
        <f t="shared" si="25"/>
        <v>1</v>
      </c>
      <c r="P792" s="83"/>
      <c r="Q792" s="56"/>
    </row>
    <row r="793" spans="2:17" ht="15">
      <c r="B793" s="83"/>
      <c r="C793" s="113" t="s">
        <v>93</v>
      </c>
      <c r="D793" s="114" t="str">
        <f>IF(+D783&gt;"",D783&amp;" - "&amp;H784,"")</f>
        <v>Mikko Kivistö - Topi Ruotsalainen</v>
      </c>
      <c r="E793" s="122"/>
      <c r="F793" s="115"/>
      <c r="G793" s="131"/>
      <c r="H793" s="117"/>
      <c r="I793" s="116"/>
      <c r="J793" s="116"/>
      <c r="K793" s="117"/>
      <c r="L793" s="118">
        <f>IF(ISBLANK(G793),"",COUNTIF(G793:K793,"&gt;=0"))</f>
      </c>
      <c r="M793" s="119">
        <f>IF(ISBLANK(G793),"",(IF(LEFT(G793,1)="-",1,0)+IF(LEFT(H793,1)="-",1,0)+IF(LEFT(I793,1)="-",1,0)+IF(LEFT(J793,1)="-",1,0)+IF(LEFT(K793,1)="-",1,0)))</f>
      </c>
      <c r="N793" s="120">
        <f t="shared" si="25"/>
      </c>
      <c r="O793" s="121">
        <f t="shared" si="25"/>
      </c>
      <c r="P793" s="83"/>
      <c r="Q793" s="56"/>
    </row>
    <row r="794" spans="2:17" ht="15.75" thickBot="1">
      <c r="B794" s="83"/>
      <c r="C794" s="113" t="s">
        <v>94</v>
      </c>
      <c r="D794" s="114" t="str">
        <f>IF(+D784&gt;"",D784&amp;" - "&amp;H783,"")</f>
        <v>Oliver Remunen - Arto Vartiainen</v>
      </c>
      <c r="E794" s="122"/>
      <c r="F794" s="115"/>
      <c r="G794" s="117"/>
      <c r="H794" s="116"/>
      <c r="I794" s="117"/>
      <c r="J794" s="116"/>
      <c r="K794" s="116"/>
      <c r="L794" s="118">
        <f>IF(ISBLANK(G794),"",COUNTIF(G794:K794,"&gt;=0"))</f>
      </c>
      <c r="M794" s="132">
        <f>IF(ISBLANK(G794),"",(IF(LEFT(G794,1)="-",1,0)+IF(LEFT(H794,1)="-",1,0)+IF(LEFT(I794,1)="-",1,0)+IF(LEFT(J794,1)="-",1,0)+IF(LEFT(K794,1)="-",1,0)))</f>
      </c>
      <c r="N794" s="120">
        <f t="shared" si="25"/>
      </c>
      <c r="O794" s="121">
        <f t="shared" si="25"/>
      </c>
      <c r="P794" s="83"/>
      <c r="Q794" s="56"/>
    </row>
    <row r="795" spans="2:17" ht="16.5" thickBot="1">
      <c r="B795" s="78"/>
      <c r="C795" s="80"/>
      <c r="D795" s="80"/>
      <c r="E795" s="80"/>
      <c r="F795" s="80"/>
      <c r="G795" s="80"/>
      <c r="H795" s="80"/>
      <c r="I795" s="80"/>
      <c r="J795" s="133" t="s">
        <v>95</v>
      </c>
      <c r="K795" s="134"/>
      <c r="L795" s="135">
        <f>IF(ISBLANK(E790),"",SUM(L790:L794))</f>
      </c>
      <c r="M795" s="136">
        <f>IF(ISBLANK(F790),"",SUM(M790:M794))</f>
      </c>
      <c r="N795" s="137">
        <f>IF(ISBLANK(G790),"",SUM(N790:N794))</f>
        <v>0</v>
      </c>
      <c r="O795" s="138">
        <f>IF(ISBLANK(G790),"",SUM(O790:O794))</f>
        <v>3</v>
      </c>
      <c r="P795" s="83"/>
      <c r="Q795" s="56"/>
    </row>
    <row r="796" spans="2:17" ht="15">
      <c r="B796" s="78"/>
      <c r="C796" s="139" t="s">
        <v>96</v>
      </c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90"/>
      <c r="Q796" s="56"/>
    </row>
    <row r="797" spans="2:17" ht="15">
      <c r="B797" s="78"/>
      <c r="C797" s="140" t="s">
        <v>72</v>
      </c>
      <c r="D797" s="140"/>
      <c r="E797" s="140" t="s">
        <v>73</v>
      </c>
      <c r="F797" s="141"/>
      <c r="G797" s="140"/>
      <c r="H797" s="140" t="s">
        <v>41</v>
      </c>
      <c r="I797" s="141"/>
      <c r="J797" s="140"/>
      <c r="K797" s="142" t="s">
        <v>97</v>
      </c>
      <c r="L797" s="57"/>
      <c r="M797" s="80"/>
      <c r="N797" s="80"/>
      <c r="O797" s="80"/>
      <c r="P797" s="90"/>
      <c r="Q797" s="56"/>
    </row>
    <row r="798" spans="2:17" ht="16.5" thickBot="1">
      <c r="B798" s="78"/>
      <c r="C798" s="80"/>
      <c r="D798" s="80"/>
      <c r="E798" s="80"/>
      <c r="F798" s="80"/>
      <c r="G798" s="80"/>
      <c r="H798" s="80"/>
      <c r="I798" s="80"/>
      <c r="J798" s="80"/>
      <c r="K798" s="162" t="str">
        <f>IF(N795=3,D782,IF(O795=3,H782,""))</f>
        <v>KUPTS 4</v>
      </c>
      <c r="L798" s="163"/>
      <c r="M798" s="163"/>
      <c r="N798" s="163"/>
      <c r="O798" s="164"/>
      <c r="P798" s="83"/>
      <c r="Q798" s="56"/>
    </row>
    <row r="799" spans="2:17" ht="18">
      <c r="B799" s="143"/>
      <c r="C799" s="144"/>
      <c r="D799" s="144"/>
      <c r="E799" s="144"/>
      <c r="F799" s="144"/>
      <c r="G799" s="144"/>
      <c r="H799" s="144"/>
      <c r="I799" s="144"/>
      <c r="J799" s="144"/>
      <c r="K799" s="145"/>
      <c r="L799" s="145"/>
      <c r="M799" s="145"/>
      <c r="N799" s="145"/>
      <c r="O799" s="145"/>
      <c r="P799" s="146"/>
      <c r="Q799" s="56"/>
    </row>
    <row r="800" spans="3:17" ht="15">
      <c r="C800" s="147" t="s">
        <v>98</v>
      </c>
      <c r="Q800" s="56"/>
    </row>
    <row r="801" ht="15">
      <c r="Q801" s="56"/>
    </row>
    <row r="802" ht="15">
      <c r="Q802" s="56"/>
    </row>
    <row r="803" ht="15">
      <c r="Q803" s="56"/>
    </row>
    <row r="804" ht="15">
      <c r="Q804" s="56"/>
    </row>
    <row r="805" ht="15">
      <c r="Q805" s="56"/>
    </row>
    <row r="806" spans="2:17" ht="15.75">
      <c r="B806" s="73"/>
      <c r="C806" s="74"/>
      <c r="D806" s="75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7"/>
      <c r="Q806" s="56"/>
    </row>
    <row r="807" spans="2:17" ht="15.75">
      <c r="B807" s="78"/>
      <c r="C807" s="57"/>
      <c r="D807" s="79" t="s">
        <v>75</v>
      </c>
      <c r="E807" s="80"/>
      <c r="F807" s="80"/>
      <c r="G807" s="57"/>
      <c r="H807" s="81" t="s">
        <v>61</v>
      </c>
      <c r="I807" s="82"/>
      <c r="J807" s="173" t="s">
        <v>247</v>
      </c>
      <c r="K807" s="174"/>
      <c r="L807" s="174"/>
      <c r="M807" s="174"/>
      <c r="N807" s="174"/>
      <c r="O807" s="175"/>
      <c r="P807" s="83"/>
      <c r="Q807" s="56"/>
    </row>
    <row r="808" spans="2:17" ht="20.25">
      <c r="B808" s="78"/>
      <c r="C808" s="84"/>
      <c r="D808" s="85" t="s">
        <v>76</v>
      </c>
      <c r="E808" s="80"/>
      <c r="F808" s="80"/>
      <c r="G808" s="57"/>
      <c r="H808" s="81" t="s">
        <v>62</v>
      </c>
      <c r="I808" s="82"/>
      <c r="J808" s="173"/>
      <c r="K808" s="174"/>
      <c r="L808" s="174"/>
      <c r="M808" s="174"/>
      <c r="N808" s="174"/>
      <c r="O808" s="175"/>
      <c r="P808" s="83"/>
      <c r="Q808" s="56"/>
    </row>
    <row r="809" spans="2:17" ht="15">
      <c r="B809" s="78"/>
      <c r="C809" s="80"/>
      <c r="D809" s="86" t="s">
        <v>77</v>
      </c>
      <c r="E809" s="80"/>
      <c r="F809" s="80"/>
      <c r="G809" s="80"/>
      <c r="H809" s="81" t="s">
        <v>63</v>
      </c>
      <c r="I809" s="87"/>
      <c r="J809" s="180" t="s">
        <v>273</v>
      </c>
      <c r="K809" s="180"/>
      <c r="L809" s="180"/>
      <c r="M809" s="180"/>
      <c r="N809" s="180"/>
      <c r="O809" s="183"/>
      <c r="P809" s="83"/>
      <c r="Q809" s="56"/>
    </row>
    <row r="810" spans="2:17" ht="15.75">
      <c r="B810" s="78"/>
      <c r="C810" s="80"/>
      <c r="D810" s="80"/>
      <c r="E810" s="80"/>
      <c r="F810" s="80"/>
      <c r="G810" s="80"/>
      <c r="H810" s="81" t="s">
        <v>78</v>
      </c>
      <c r="I810" s="82"/>
      <c r="J810" s="177"/>
      <c r="K810" s="178"/>
      <c r="L810" s="178"/>
      <c r="M810" s="88" t="s">
        <v>64</v>
      </c>
      <c r="N810" s="179"/>
      <c r="O810" s="176"/>
      <c r="P810" s="83"/>
      <c r="Q810" s="56"/>
    </row>
    <row r="811" spans="2:17" ht="15">
      <c r="B811" s="78"/>
      <c r="C811" s="57"/>
      <c r="D811" s="89" t="s">
        <v>79</v>
      </c>
      <c r="E811" s="80"/>
      <c r="F811" s="80"/>
      <c r="G811" s="80"/>
      <c r="H811" s="89" t="s">
        <v>79</v>
      </c>
      <c r="I811" s="80"/>
      <c r="J811" s="80"/>
      <c r="K811" s="80"/>
      <c r="L811" s="80"/>
      <c r="M811" s="80"/>
      <c r="N811" s="80"/>
      <c r="O811" s="80"/>
      <c r="P811" s="90"/>
      <c r="Q811" s="56"/>
    </row>
    <row r="812" spans="2:17" ht="15.75">
      <c r="B812" s="83"/>
      <c r="C812" s="91" t="s">
        <v>80</v>
      </c>
      <c r="D812" s="165" t="s">
        <v>242</v>
      </c>
      <c r="E812" s="166"/>
      <c r="F812" s="92"/>
      <c r="G812" s="93" t="s">
        <v>81</v>
      </c>
      <c r="H812" s="165" t="s">
        <v>272</v>
      </c>
      <c r="I812" s="167"/>
      <c r="J812" s="167"/>
      <c r="K812" s="167"/>
      <c r="L812" s="167"/>
      <c r="M812" s="167"/>
      <c r="N812" s="167"/>
      <c r="O812" s="168"/>
      <c r="P812" s="83"/>
      <c r="Q812" s="56"/>
    </row>
    <row r="813" spans="2:17" ht="15">
      <c r="B813" s="83"/>
      <c r="C813" s="94" t="s">
        <v>65</v>
      </c>
      <c r="D813" s="169" t="s">
        <v>112</v>
      </c>
      <c r="E813" s="170"/>
      <c r="F813" s="95"/>
      <c r="G813" s="96" t="s">
        <v>66</v>
      </c>
      <c r="H813" s="169" t="s">
        <v>253</v>
      </c>
      <c r="I813" s="171"/>
      <c r="J813" s="171"/>
      <c r="K813" s="171"/>
      <c r="L813" s="171"/>
      <c r="M813" s="171"/>
      <c r="N813" s="171"/>
      <c r="O813" s="172"/>
      <c r="P813" s="83"/>
      <c r="Q813" s="56"/>
    </row>
    <row r="814" spans="2:17" ht="15">
      <c r="B814" s="83"/>
      <c r="C814" s="97" t="s">
        <v>67</v>
      </c>
      <c r="D814" s="169" t="s">
        <v>119</v>
      </c>
      <c r="E814" s="170"/>
      <c r="F814" s="95"/>
      <c r="G814" s="98" t="s">
        <v>68</v>
      </c>
      <c r="H814" s="169" t="s">
        <v>120</v>
      </c>
      <c r="I814" s="171"/>
      <c r="J814" s="171"/>
      <c r="K814" s="171"/>
      <c r="L814" s="171"/>
      <c r="M814" s="171"/>
      <c r="N814" s="171"/>
      <c r="O814" s="172"/>
      <c r="P814" s="83"/>
      <c r="Q814" s="56"/>
    </row>
    <row r="815" spans="2:17" ht="15">
      <c r="B815" s="78"/>
      <c r="C815" s="99" t="s">
        <v>82</v>
      </c>
      <c r="D815" s="100"/>
      <c r="E815" s="101"/>
      <c r="F815" s="102"/>
      <c r="G815" s="99" t="s">
        <v>82</v>
      </c>
      <c r="H815" s="103"/>
      <c r="I815" s="103"/>
      <c r="J815" s="103"/>
      <c r="K815" s="103"/>
      <c r="L815" s="103"/>
      <c r="M815" s="103"/>
      <c r="N815" s="103"/>
      <c r="O815" s="103"/>
      <c r="P815" s="90"/>
      <c r="Q815" s="56"/>
    </row>
    <row r="816" spans="2:17" ht="15">
      <c r="B816" s="83"/>
      <c r="C816" s="94"/>
      <c r="D816" s="169" t="s">
        <v>112</v>
      </c>
      <c r="E816" s="170"/>
      <c r="F816" s="95"/>
      <c r="G816" s="96"/>
      <c r="H816" s="169" t="s">
        <v>253</v>
      </c>
      <c r="I816" s="171"/>
      <c r="J816" s="171"/>
      <c r="K816" s="171"/>
      <c r="L816" s="171"/>
      <c r="M816" s="171"/>
      <c r="N816" s="171"/>
      <c r="O816" s="172"/>
      <c r="P816" s="83"/>
      <c r="Q816" s="56"/>
    </row>
    <row r="817" spans="2:17" ht="15">
      <c r="B817" s="83"/>
      <c r="C817" s="104"/>
      <c r="D817" s="169" t="s">
        <v>119</v>
      </c>
      <c r="E817" s="170"/>
      <c r="F817" s="95"/>
      <c r="G817" s="105"/>
      <c r="H817" s="169" t="s">
        <v>120</v>
      </c>
      <c r="I817" s="171"/>
      <c r="J817" s="171"/>
      <c r="K817" s="171"/>
      <c r="L817" s="171"/>
      <c r="M817" s="171"/>
      <c r="N817" s="171"/>
      <c r="O817" s="172"/>
      <c r="P817" s="83"/>
      <c r="Q817" s="56"/>
    </row>
    <row r="818" spans="2:17" ht="15.75">
      <c r="B818" s="78"/>
      <c r="C818" s="80"/>
      <c r="D818" s="80"/>
      <c r="E818" s="80"/>
      <c r="F818" s="80"/>
      <c r="G818" s="89" t="s">
        <v>83</v>
      </c>
      <c r="H818" s="106"/>
      <c r="I818" s="106"/>
      <c r="J818" s="106"/>
      <c r="K818" s="80"/>
      <c r="L818" s="80"/>
      <c r="M818" s="80"/>
      <c r="N818" s="107"/>
      <c r="O818" s="57"/>
      <c r="P818" s="90"/>
      <c r="Q818" s="56"/>
    </row>
    <row r="819" spans="2:17" ht="15">
      <c r="B819" s="78"/>
      <c r="C819" s="79" t="s">
        <v>84</v>
      </c>
      <c r="D819" s="80"/>
      <c r="E819" s="80"/>
      <c r="F819" s="80"/>
      <c r="G819" s="108" t="s">
        <v>85</v>
      </c>
      <c r="H819" s="108" t="s">
        <v>86</v>
      </c>
      <c r="I819" s="108" t="s">
        <v>87</v>
      </c>
      <c r="J819" s="108" t="s">
        <v>88</v>
      </c>
      <c r="K819" s="108" t="s">
        <v>89</v>
      </c>
      <c r="L819" s="109" t="s">
        <v>90</v>
      </c>
      <c r="M819" s="110"/>
      <c r="N819" s="111" t="s">
        <v>69</v>
      </c>
      <c r="O819" s="112" t="s">
        <v>70</v>
      </c>
      <c r="P819" s="83"/>
      <c r="Q819" s="56"/>
    </row>
    <row r="820" spans="2:17" ht="15">
      <c r="B820" s="83"/>
      <c r="C820" s="113" t="s">
        <v>91</v>
      </c>
      <c r="D820" s="114" t="str">
        <f>IF(D813&gt;"",D813&amp;" - "&amp;H813,"")</f>
        <v>Asko Keinonen - Aapeli Tamminen</v>
      </c>
      <c r="E820" s="114"/>
      <c r="F820" s="115"/>
      <c r="G820" s="116">
        <v>4</v>
      </c>
      <c r="H820" s="116">
        <v>5</v>
      </c>
      <c r="I820" s="116">
        <v>4</v>
      </c>
      <c r="J820" s="117"/>
      <c r="K820" s="116"/>
      <c r="L820" s="118">
        <f>IF(ISBLANK(G820),"",COUNTIF(G820:K820,"&gt;=0"))</f>
        <v>3</v>
      </c>
      <c r="M820" s="119">
        <f>IF(ISBLANK(G820),"",(IF(LEFT(G820,1)="-",1,0)+IF(LEFT(H820,1)="-",1,0)+IF(LEFT(I820,1)="-",1,0)+IF(LEFT(J820,1)="-",1,0)+IF(LEFT(K820,1)="-",1,0)))</f>
        <v>0</v>
      </c>
      <c r="N820" s="120">
        <f aca="true" t="shared" si="26" ref="N820:O824">IF(L820=3,1,"")</f>
        <v>1</v>
      </c>
      <c r="O820" s="121">
        <f t="shared" si="26"/>
      </c>
      <c r="P820" s="83"/>
      <c r="Q820" s="56"/>
    </row>
    <row r="821" spans="2:17" ht="15">
      <c r="B821" s="83"/>
      <c r="C821" s="113" t="s">
        <v>92</v>
      </c>
      <c r="D821" s="114" t="str">
        <f>IF(D814&gt;"",D814&amp;" - "&amp;H814,"")</f>
        <v>Toni Pitkänen - Veikka Flemming</v>
      </c>
      <c r="E821" s="122"/>
      <c r="F821" s="115"/>
      <c r="G821" s="123">
        <v>-7</v>
      </c>
      <c r="H821" s="116">
        <v>-9</v>
      </c>
      <c r="I821" s="116">
        <v>-8</v>
      </c>
      <c r="J821" s="116"/>
      <c r="K821" s="116"/>
      <c r="L821" s="118">
        <f>IF(ISBLANK(G821),"",COUNTIF(G821:K821,"&gt;=0"))</f>
        <v>0</v>
      </c>
      <c r="M821" s="119">
        <f>IF(ISBLANK(G821),"",(IF(LEFT(G821,1)="-",1,0)+IF(LEFT(H821,1)="-",1,0)+IF(LEFT(I821,1)="-",1,0)+IF(LEFT(J821,1)="-",1,0)+IF(LEFT(K821,1)="-",1,0)))</f>
        <v>3</v>
      </c>
      <c r="N821" s="120">
        <f t="shared" si="26"/>
      </c>
      <c r="O821" s="121">
        <f t="shared" si="26"/>
        <v>1</v>
      </c>
      <c r="P821" s="83"/>
      <c r="Q821" s="56"/>
    </row>
    <row r="822" spans="2:17" ht="15">
      <c r="B822" s="83"/>
      <c r="C822" s="124" t="s">
        <v>71</v>
      </c>
      <c r="D822" s="125" t="str">
        <f>IF(D816&gt;"",D816&amp;" / "&amp;D817,"")</f>
        <v>Asko Keinonen / Toni Pitkänen</v>
      </c>
      <c r="E822" s="126" t="str">
        <f>IF(H816&gt;"",H816&amp;" / "&amp;H817,"")</f>
        <v>Aapeli Tamminen / Veikka Flemming</v>
      </c>
      <c r="F822" s="127"/>
      <c r="G822" s="128">
        <v>7</v>
      </c>
      <c r="H822" s="129">
        <v>0</v>
      </c>
      <c r="I822" s="130">
        <v>7</v>
      </c>
      <c r="J822" s="130"/>
      <c r="K822" s="130"/>
      <c r="L822" s="118">
        <f>IF(ISBLANK(G822),"",COUNTIF(G822:K822,"&gt;=0"))</f>
        <v>3</v>
      </c>
      <c r="M822" s="119">
        <f>IF(ISBLANK(G822),"",(IF(LEFT(G822,1)="-",1,0)+IF(LEFT(H822,1)="-",1,0)+IF(LEFT(I822,1)="-",1,0)+IF(LEFT(J822,1)="-",1,0)+IF(LEFT(K822,1)="-",1,0)))</f>
        <v>0</v>
      </c>
      <c r="N822" s="120">
        <f t="shared" si="26"/>
        <v>1</v>
      </c>
      <c r="O822" s="121">
        <f t="shared" si="26"/>
      </c>
      <c r="P822" s="83"/>
      <c r="Q822" s="56"/>
    </row>
    <row r="823" spans="2:17" ht="15">
      <c r="B823" s="83"/>
      <c r="C823" s="113" t="s">
        <v>93</v>
      </c>
      <c r="D823" s="114" t="str">
        <f>IF(+D813&gt;"",D813&amp;" - "&amp;H814,"")</f>
        <v>Asko Keinonen - Veikka Flemming</v>
      </c>
      <c r="E823" s="122"/>
      <c r="F823" s="115"/>
      <c r="G823" s="131">
        <v>-10</v>
      </c>
      <c r="H823" s="117">
        <v>-2</v>
      </c>
      <c r="I823" s="116">
        <v>5</v>
      </c>
      <c r="J823" s="116">
        <v>-14</v>
      </c>
      <c r="K823" s="117"/>
      <c r="L823" s="118">
        <f>IF(ISBLANK(G823),"",COUNTIF(G823:K823,"&gt;=0"))</f>
        <v>1</v>
      </c>
      <c r="M823" s="119">
        <f>IF(ISBLANK(G823),"",(IF(LEFT(G823,1)="-",1,0)+IF(LEFT(H823,1)="-",1,0)+IF(LEFT(I823,1)="-",1,0)+IF(LEFT(J823,1)="-",1,0)+IF(LEFT(K823,1)="-",1,0)))</f>
        <v>3</v>
      </c>
      <c r="N823" s="120">
        <f t="shared" si="26"/>
      </c>
      <c r="O823" s="121">
        <f t="shared" si="26"/>
        <v>1</v>
      </c>
      <c r="P823" s="83"/>
      <c r="Q823" s="56"/>
    </row>
    <row r="824" spans="2:17" ht="15.75" thickBot="1">
      <c r="B824" s="83"/>
      <c r="C824" s="113" t="s">
        <v>94</v>
      </c>
      <c r="D824" s="114" t="str">
        <f>IF(+D814&gt;"",D814&amp;" - "&amp;H813,"")</f>
        <v>Toni Pitkänen - Aapeli Tamminen</v>
      </c>
      <c r="E824" s="122"/>
      <c r="F824" s="115"/>
      <c r="G824" s="117">
        <v>8</v>
      </c>
      <c r="H824" s="116">
        <v>3</v>
      </c>
      <c r="I824" s="117">
        <v>2</v>
      </c>
      <c r="J824" s="116"/>
      <c r="K824" s="116"/>
      <c r="L824" s="118">
        <f>IF(ISBLANK(G824),"",COUNTIF(G824:K824,"&gt;=0"))</f>
        <v>3</v>
      </c>
      <c r="M824" s="132">
        <f>IF(ISBLANK(G824),"",(IF(LEFT(G824,1)="-",1,0)+IF(LEFT(H824,1)="-",1,0)+IF(LEFT(I824,1)="-",1,0)+IF(LEFT(J824,1)="-",1,0)+IF(LEFT(K824,1)="-",1,0)))</f>
        <v>0</v>
      </c>
      <c r="N824" s="120">
        <f t="shared" si="26"/>
        <v>1</v>
      </c>
      <c r="O824" s="121">
        <f t="shared" si="26"/>
      </c>
      <c r="P824" s="83"/>
      <c r="Q824" s="56"/>
    </row>
    <row r="825" spans="2:17" ht="16.5" thickBot="1">
      <c r="B825" s="78"/>
      <c r="C825" s="80"/>
      <c r="D825" s="80"/>
      <c r="E825" s="80"/>
      <c r="F825" s="80"/>
      <c r="G825" s="80"/>
      <c r="H825" s="80"/>
      <c r="I825" s="80"/>
      <c r="J825" s="133" t="s">
        <v>95</v>
      </c>
      <c r="K825" s="134"/>
      <c r="L825" s="135">
        <f>IF(ISBLANK(E820),"",SUM(L820:L824))</f>
      </c>
      <c r="M825" s="136">
        <f>IF(ISBLANK(F820),"",SUM(M820:M824))</f>
      </c>
      <c r="N825" s="137">
        <f>IF(ISBLANK(G820),"",SUM(N820:N824))</f>
        <v>3</v>
      </c>
      <c r="O825" s="138">
        <f>IF(ISBLANK(G820),"",SUM(O820:O824))</f>
        <v>2</v>
      </c>
      <c r="P825" s="83"/>
      <c r="Q825" s="56"/>
    </row>
    <row r="826" spans="2:17" ht="15">
      <c r="B826" s="78"/>
      <c r="C826" s="139" t="s">
        <v>96</v>
      </c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90"/>
      <c r="Q826" s="56"/>
    </row>
    <row r="827" spans="2:17" ht="15">
      <c r="B827" s="78"/>
      <c r="C827" s="140" t="s">
        <v>72</v>
      </c>
      <c r="D827" s="140"/>
      <c r="E827" s="140" t="s">
        <v>73</v>
      </c>
      <c r="F827" s="141"/>
      <c r="G827" s="140"/>
      <c r="H827" s="140" t="s">
        <v>41</v>
      </c>
      <c r="I827" s="141"/>
      <c r="J827" s="140"/>
      <c r="K827" s="142" t="s">
        <v>97</v>
      </c>
      <c r="L827" s="57"/>
      <c r="M827" s="80"/>
      <c r="N827" s="80"/>
      <c r="O827" s="80"/>
      <c r="P827" s="90"/>
      <c r="Q827" s="56"/>
    </row>
    <row r="828" spans="2:17" ht="16.5" thickBot="1">
      <c r="B828" s="78"/>
      <c r="C828" s="80"/>
      <c r="D828" s="80"/>
      <c r="E828" s="80"/>
      <c r="F828" s="80"/>
      <c r="G828" s="80"/>
      <c r="H828" s="80"/>
      <c r="I828" s="80"/>
      <c r="J828" s="80"/>
      <c r="K828" s="162" t="str">
        <f>IF(N825=3,D812,IF(O825=3,H812,""))</f>
        <v>Wega</v>
      </c>
      <c r="L828" s="163"/>
      <c r="M828" s="163"/>
      <c r="N828" s="163"/>
      <c r="O828" s="164"/>
      <c r="P828" s="83"/>
      <c r="Q828" s="56"/>
    </row>
    <row r="829" spans="2:17" ht="18">
      <c r="B829" s="143"/>
      <c r="C829" s="144"/>
      <c r="D829" s="144"/>
      <c r="E829" s="144"/>
      <c r="F829" s="144"/>
      <c r="G829" s="144"/>
      <c r="H829" s="144"/>
      <c r="I829" s="144"/>
      <c r="J829" s="144"/>
      <c r="K829" s="145"/>
      <c r="L829" s="145"/>
      <c r="M829" s="145"/>
      <c r="N829" s="145"/>
      <c r="O829" s="145"/>
      <c r="P829" s="146"/>
      <c r="Q829" s="56"/>
    </row>
    <row r="830" spans="3:17" ht="15">
      <c r="C830" s="147" t="s">
        <v>98</v>
      </c>
      <c r="Q830" s="56"/>
    </row>
    <row r="831" ht="15">
      <c r="Q831" s="56"/>
    </row>
    <row r="832" ht="15">
      <c r="Q832" s="56"/>
    </row>
    <row r="833" ht="15">
      <c r="Q833" s="56"/>
    </row>
    <row r="834" ht="15">
      <c r="Q834" s="56"/>
    </row>
    <row r="835" ht="15">
      <c r="Q835" s="56"/>
    </row>
    <row r="836" spans="2:17" ht="15.75">
      <c r="B836" s="73"/>
      <c r="C836" s="74"/>
      <c r="D836" s="75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7"/>
      <c r="Q836" s="56"/>
    </row>
    <row r="837" spans="2:17" ht="15.75">
      <c r="B837" s="78"/>
      <c r="C837" s="57"/>
      <c r="D837" s="79" t="s">
        <v>75</v>
      </c>
      <c r="E837" s="80"/>
      <c r="F837" s="80"/>
      <c r="G837" s="57"/>
      <c r="H837" s="81" t="s">
        <v>61</v>
      </c>
      <c r="I837" s="82"/>
      <c r="J837" s="173" t="s">
        <v>247</v>
      </c>
      <c r="K837" s="174"/>
      <c r="L837" s="174"/>
      <c r="M837" s="174"/>
      <c r="N837" s="174"/>
      <c r="O837" s="175"/>
      <c r="P837" s="83"/>
      <c r="Q837" s="56"/>
    </row>
    <row r="838" spans="2:17" ht="20.25">
      <c r="B838" s="78"/>
      <c r="C838" s="84"/>
      <c r="D838" s="85" t="s">
        <v>76</v>
      </c>
      <c r="E838" s="80"/>
      <c r="F838" s="80"/>
      <c r="G838" s="57"/>
      <c r="H838" s="81" t="s">
        <v>62</v>
      </c>
      <c r="I838" s="82"/>
      <c r="J838" s="173"/>
      <c r="K838" s="174"/>
      <c r="L838" s="174"/>
      <c r="M838" s="174"/>
      <c r="N838" s="174"/>
      <c r="O838" s="175"/>
      <c r="P838" s="83"/>
      <c r="Q838" s="56"/>
    </row>
    <row r="839" spans="2:17" ht="15">
      <c r="B839" s="78"/>
      <c r="C839" s="80"/>
      <c r="D839" s="86" t="s">
        <v>77</v>
      </c>
      <c r="E839" s="80"/>
      <c r="F839" s="80"/>
      <c r="G839" s="80"/>
      <c r="H839" s="81" t="s">
        <v>63</v>
      </c>
      <c r="I839" s="87"/>
      <c r="J839" s="180" t="s">
        <v>273</v>
      </c>
      <c r="K839" s="180"/>
      <c r="L839" s="180"/>
      <c r="M839" s="180"/>
      <c r="N839" s="180"/>
      <c r="O839" s="183"/>
      <c r="P839" s="83"/>
      <c r="Q839" s="56"/>
    </row>
    <row r="840" spans="2:17" ht="15.75">
      <c r="B840" s="78"/>
      <c r="C840" s="80"/>
      <c r="D840" s="80"/>
      <c r="E840" s="80"/>
      <c r="F840" s="80"/>
      <c r="G840" s="80"/>
      <c r="H840" s="81" t="s">
        <v>78</v>
      </c>
      <c r="I840" s="82"/>
      <c r="J840" s="177"/>
      <c r="K840" s="178"/>
      <c r="L840" s="178"/>
      <c r="M840" s="88" t="s">
        <v>64</v>
      </c>
      <c r="N840" s="179"/>
      <c r="O840" s="176"/>
      <c r="P840" s="83"/>
      <c r="Q840" s="56"/>
    </row>
    <row r="841" spans="2:17" ht="15">
      <c r="B841" s="78"/>
      <c r="C841" s="57"/>
      <c r="D841" s="89" t="s">
        <v>79</v>
      </c>
      <c r="E841" s="80"/>
      <c r="F841" s="80"/>
      <c r="G841" s="80"/>
      <c r="H841" s="89" t="s">
        <v>79</v>
      </c>
      <c r="I841" s="80"/>
      <c r="J841" s="80"/>
      <c r="K841" s="80"/>
      <c r="L841" s="80"/>
      <c r="M841" s="80"/>
      <c r="N841" s="80"/>
      <c r="O841" s="80"/>
      <c r="P841" s="90"/>
      <c r="Q841" s="56"/>
    </row>
    <row r="842" spans="2:17" ht="15.75">
      <c r="B842" s="83"/>
      <c r="C842" s="91" t="s">
        <v>80</v>
      </c>
      <c r="D842" s="165" t="s">
        <v>11</v>
      </c>
      <c r="E842" s="166"/>
      <c r="F842" s="92"/>
      <c r="G842" s="93" t="s">
        <v>81</v>
      </c>
      <c r="H842" s="165" t="s">
        <v>164</v>
      </c>
      <c r="I842" s="167"/>
      <c r="J842" s="167"/>
      <c r="K842" s="167"/>
      <c r="L842" s="167"/>
      <c r="M842" s="167"/>
      <c r="N842" s="167"/>
      <c r="O842" s="168"/>
      <c r="P842" s="83"/>
      <c r="Q842" s="56"/>
    </row>
    <row r="843" spans="2:17" ht="15">
      <c r="B843" s="83"/>
      <c r="C843" s="94" t="s">
        <v>65</v>
      </c>
      <c r="D843" s="169" t="s">
        <v>111</v>
      </c>
      <c r="E843" s="170"/>
      <c r="F843" s="95"/>
      <c r="G843" s="96" t="s">
        <v>66</v>
      </c>
      <c r="H843" s="169" t="s">
        <v>104</v>
      </c>
      <c r="I843" s="171"/>
      <c r="J843" s="171"/>
      <c r="K843" s="171"/>
      <c r="L843" s="171"/>
      <c r="M843" s="171"/>
      <c r="N843" s="171"/>
      <c r="O843" s="172"/>
      <c r="P843" s="83"/>
      <c r="Q843" s="56"/>
    </row>
    <row r="844" spans="2:17" ht="15">
      <c r="B844" s="83"/>
      <c r="C844" s="97" t="s">
        <v>67</v>
      </c>
      <c r="D844" s="169" t="s">
        <v>129</v>
      </c>
      <c r="E844" s="170"/>
      <c r="F844" s="95"/>
      <c r="G844" s="98" t="s">
        <v>68</v>
      </c>
      <c r="H844" s="169" t="s">
        <v>101</v>
      </c>
      <c r="I844" s="171"/>
      <c r="J844" s="171"/>
      <c r="K844" s="171"/>
      <c r="L844" s="171"/>
      <c r="M844" s="171"/>
      <c r="N844" s="171"/>
      <c r="O844" s="172"/>
      <c r="P844" s="83"/>
      <c r="Q844" s="56"/>
    </row>
    <row r="845" spans="2:17" ht="15">
      <c r="B845" s="78"/>
      <c r="C845" s="99" t="s">
        <v>82</v>
      </c>
      <c r="D845" s="100"/>
      <c r="E845" s="101"/>
      <c r="F845" s="102"/>
      <c r="G845" s="99" t="s">
        <v>82</v>
      </c>
      <c r="H845" s="103"/>
      <c r="I845" s="103"/>
      <c r="J845" s="103"/>
      <c r="K845" s="103"/>
      <c r="L845" s="103"/>
      <c r="M845" s="103"/>
      <c r="N845" s="103"/>
      <c r="O845" s="103"/>
      <c r="P845" s="90"/>
      <c r="Q845" s="56"/>
    </row>
    <row r="846" spans="2:17" ht="15">
      <c r="B846" s="83"/>
      <c r="C846" s="94"/>
      <c r="D846" s="169" t="s">
        <v>111</v>
      </c>
      <c r="E846" s="170"/>
      <c r="F846" s="95"/>
      <c r="G846" s="96"/>
      <c r="H846" s="169" t="s">
        <v>104</v>
      </c>
      <c r="I846" s="171"/>
      <c r="J846" s="171"/>
      <c r="K846" s="171"/>
      <c r="L846" s="171"/>
      <c r="M846" s="171"/>
      <c r="N846" s="171"/>
      <c r="O846" s="172"/>
      <c r="P846" s="83"/>
      <c r="Q846" s="56"/>
    </row>
    <row r="847" spans="2:17" ht="15">
      <c r="B847" s="83"/>
      <c r="C847" s="104"/>
      <c r="D847" s="169" t="s">
        <v>129</v>
      </c>
      <c r="E847" s="170"/>
      <c r="F847" s="95"/>
      <c r="G847" s="105"/>
      <c r="H847" s="169" t="s">
        <v>101</v>
      </c>
      <c r="I847" s="171"/>
      <c r="J847" s="171"/>
      <c r="K847" s="171"/>
      <c r="L847" s="171"/>
      <c r="M847" s="171"/>
      <c r="N847" s="171"/>
      <c r="O847" s="172"/>
      <c r="P847" s="83"/>
      <c r="Q847" s="56"/>
    </row>
    <row r="848" spans="2:17" ht="15.75">
      <c r="B848" s="78"/>
      <c r="C848" s="80"/>
      <c r="D848" s="80"/>
      <c r="E848" s="80"/>
      <c r="F848" s="80"/>
      <c r="G848" s="89" t="s">
        <v>83</v>
      </c>
      <c r="H848" s="106"/>
      <c r="I848" s="106"/>
      <c r="J848" s="106"/>
      <c r="K848" s="80"/>
      <c r="L848" s="80"/>
      <c r="M848" s="80"/>
      <c r="N848" s="107"/>
      <c r="O848" s="57"/>
      <c r="P848" s="90"/>
      <c r="Q848" s="56"/>
    </row>
    <row r="849" spans="2:17" ht="15">
      <c r="B849" s="78"/>
      <c r="C849" s="79" t="s">
        <v>84</v>
      </c>
      <c r="D849" s="80"/>
      <c r="E849" s="80"/>
      <c r="F849" s="80"/>
      <c r="G849" s="108" t="s">
        <v>85</v>
      </c>
      <c r="H849" s="108" t="s">
        <v>86</v>
      </c>
      <c r="I849" s="108" t="s">
        <v>87</v>
      </c>
      <c r="J849" s="108" t="s">
        <v>88</v>
      </c>
      <c r="K849" s="108" t="s">
        <v>89</v>
      </c>
      <c r="L849" s="109" t="s">
        <v>90</v>
      </c>
      <c r="M849" s="110"/>
      <c r="N849" s="111" t="s">
        <v>69</v>
      </c>
      <c r="O849" s="112" t="s">
        <v>70</v>
      </c>
      <c r="P849" s="83"/>
      <c r="Q849" s="56"/>
    </row>
    <row r="850" spans="2:17" ht="15">
      <c r="B850" s="83"/>
      <c r="C850" s="113" t="s">
        <v>91</v>
      </c>
      <c r="D850" s="114" t="str">
        <f>IF(D843&gt;"",D843&amp;" - "&amp;H843,"")</f>
        <v>Patrik Rissanen - Erik Kemppainen</v>
      </c>
      <c r="E850" s="114"/>
      <c r="F850" s="115"/>
      <c r="G850" s="116">
        <v>7</v>
      </c>
      <c r="H850" s="116">
        <v>1</v>
      </c>
      <c r="I850" s="116">
        <v>1</v>
      </c>
      <c r="J850" s="117"/>
      <c r="K850" s="116"/>
      <c r="L850" s="118">
        <f>IF(ISBLANK(G850),"",COUNTIF(G850:K850,"&gt;=0"))</f>
        <v>3</v>
      </c>
      <c r="M850" s="119">
        <f>IF(ISBLANK(G850),"",(IF(LEFT(G850,1)="-",1,0)+IF(LEFT(H850,1)="-",1,0)+IF(LEFT(I850,1)="-",1,0)+IF(LEFT(J850,1)="-",1,0)+IF(LEFT(K850,1)="-",1,0)))</f>
        <v>0</v>
      </c>
      <c r="N850" s="120">
        <f aca="true" t="shared" si="27" ref="N850:O854">IF(L850=3,1,"")</f>
        <v>1</v>
      </c>
      <c r="O850" s="121">
        <f t="shared" si="27"/>
      </c>
      <c r="P850" s="83"/>
      <c r="Q850" s="56"/>
    </row>
    <row r="851" spans="2:17" ht="15">
      <c r="B851" s="83"/>
      <c r="C851" s="113" t="s">
        <v>92</v>
      </c>
      <c r="D851" s="114" t="str">
        <f>IF(D844&gt;"",D844&amp;" - "&amp;H844,"")</f>
        <v>Samu Leskinen - Rolands Jansons</v>
      </c>
      <c r="E851" s="122"/>
      <c r="F851" s="115"/>
      <c r="G851" s="123">
        <v>-8</v>
      </c>
      <c r="H851" s="116">
        <v>-4</v>
      </c>
      <c r="I851" s="116">
        <v>-7</v>
      </c>
      <c r="J851" s="116"/>
      <c r="K851" s="116"/>
      <c r="L851" s="118">
        <f>IF(ISBLANK(G851),"",COUNTIF(G851:K851,"&gt;=0"))</f>
        <v>0</v>
      </c>
      <c r="M851" s="119">
        <f>IF(ISBLANK(G851),"",(IF(LEFT(G851,1)="-",1,0)+IF(LEFT(H851,1)="-",1,0)+IF(LEFT(I851,1)="-",1,0)+IF(LEFT(J851,1)="-",1,0)+IF(LEFT(K851,1)="-",1,0)))</f>
        <v>3</v>
      </c>
      <c r="N851" s="120">
        <f t="shared" si="27"/>
      </c>
      <c r="O851" s="121">
        <f t="shared" si="27"/>
        <v>1</v>
      </c>
      <c r="P851" s="83"/>
      <c r="Q851" s="56"/>
    </row>
    <row r="852" spans="2:17" ht="15">
      <c r="B852" s="83"/>
      <c r="C852" s="124" t="s">
        <v>71</v>
      </c>
      <c r="D852" s="125" t="str">
        <f>IF(D846&gt;"",D846&amp;" / "&amp;D847,"")</f>
        <v>Patrik Rissanen / Samu Leskinen</v>
      </c>
      <c r="E852" s="126" t="str">
        <f>IF(H846&gt;"",H846&amp;" / "&amp;H847,"")</f>
        <v>Erik Kemppainen / Rolands Jansons</v>
      </c>
      <c r="F852" s="127"/>
      <c r="G852" s="128">
        <v>6</v>
      </c>
      <c r="H852" s="129">
        <v>8</v>
      </c>
      <c r="I852" s="130">
        <v>3</v>
      </c>
      <c r="J852" s="130"/>
      <c r="K852" s="130"/>
      <c r="L852" s="118">
        <f>IF(ISBLANK(G852),"",COUNTIF(G852:K852,"&gt;=0"))</f>
        <v>3</v>
      </c>
      <c r="M852" s="119">
        <f>IF(ISBLANK(G852),"",(IF(LEFT(G852,1)="-",1,0)+IF(LEFT(H852,1)="-",1,0)+IF(LEFT(I852,1)="-",1,0)+IF(LEFT(J852,1)="-",1,0)+IF(LEFT(K852,1)="-",1,0)))</f>
        <v>0</v>
      </c>
      <c r="N852" s="120">
        <f t="shared" si="27"/>
        <v>1</v>
      </c>
      <c r="O852" s="121">
        <f t="shared" si="27"/>
      </c>
      <c r="P852" s="83"/>
      <c r="Q852" s="56"/>
    </row>
    <row r="853" spans="2:17" ht="15">
      <c r="B853" s="83"/>
      <c r="C853" s="113" t="s">
        <v>93</v>
      </c>
      <c r="D853" s="114" t="str">
        <f>IF(+D843&gt;"",D843&amp;" - "&amp;H844,"")</f>
        <v>Patrik Rissanen - Rolands Jansons</v>
      </c>
      <c r="E853" s="122"/>
      <c r="F853" s="115"/>
      <c r="G853" s="131">
        <v>0</v>
      </c>
      <c r="H853" s="117">
        <v>6</v>
      </c>
      <c r="I853" s="116">
        <v>4</v>
      </c>
      <c r="J853" s="116"/>
      <c r="K853" s="117"/>
      <c r="L853" s="118">
        <f>IF(ISBLANK(G853),"",COUNTIF(G853:K853,"&gt;=0"))</f>
        <v>3</v>
      </c>
      <c r="M853" s="119">
        <f>IF(ISBLANK(G853),"",(IF(LEFT(G853,1)="-",1,0)+IF(LEFT(H853,1)="-",1,0)+IF(LEFT(I853,1)="-",1,0)+IF(LEFT(J853,1)="-",1,0)+IF(LEFT(K853,1)="-",1,0)))</f>
        <v>0</v>
      </c>
      <c r="N853" s="120">
        <f t="shared" si="27"/>
        <v>1</v>
      </c>
      <c r="O853" s="121">
        <f t="shared" si="27"/>
      </c>
      <c r="P853" s="83"/>
      <c r="Q853" s="56"/>
    </row>
    <row r="854" spans="2:17" ht="15.75" thickBot="1">
      <c r="B854" s="83"/>
      <c r="C854" s="113" t="s">
        <v>94</v>
      </c>
      <c r="D854" s="114" t="str">
        <f>IF(+D844&gt;"",D844&amp;" - "&amp;H843,"")</f>
        <v>Samu Leskinen - Erik Kemppainen</v>
      </c>
      <c r="E854" s="122"/>
      <c r="F854" s="115"/>
      <c r="G854" s="117"/>
      <c r="H854" s="116"/>
      <c r="I854" s="117"/>
      <c r="J854" s="116"/>
      <c r="K854" s="116"/>
      <c r="L854" s="118">
        <f>IF(ISBLANK(G854),"",COUNTIF(G854:K854,"&gt;=0"))</f>
      </c>
      <c r="M854" s="132">
        <f>IF(ISBLANK(G854),"",(IF(LEFT(G854,1)="-",1,0)+IF(LEFT(H854,1)="-",1,0)+IF(LEFT(I854,1)="-",1,0)+IF(LEFT(J854,1)="-",1,0)+IF(LEFT(K854,1)="-",1,0)))</f>
      </c>
      <c r="N854" s="120">
        <f t="shared" si="27"/>
      </c>
      <c r="O854" s="121">
        <f t="shared" si="27"/>
      </c>
      <c r="P854" s="83"/>
      <c r="Q854" s="56"/>
    </row>
    <row r="855" spans="2:17" ht="16.5" thickBot="1">
      <c r="B855" s="78"/>
      <c r="C855" s="80"/>
      <c r="D855" s="80"/>
      <c r="E855" s="80"/>
      <c r="F855" s="80"/>
      <c r="G855" s="80"/>
      <c r="H855" s="80"/>
      <c r="I855" s="80"/>
      <c r="J855" s="133" t="s">
        <v>95</v>
      </c>
      <c r="K855" s="134"/>
      <c r="L855" s="135">
        <f>IF(ISBLANK(E850),"",SUM(L850:L854))</f>
      </c>
      <c r="M855" s="136">
        <f>IF(ISBLANK(F850),"",SUM(M850:M854))</f>
      </c>
      <c r="N855" s="137">
        <f>IF(ISBLANK(G850),"",SUM(N850:N854))</f>
        <v>3</v>
      </c>
      <c r="O855" s="138">
        <f>IF(ISBLANK(G850),"",SUM(O850:O854))</f>
        <v>1</v>
      </c>
      <c r="P855" s="83"/>
      <c r="Q855" s="56"/>
    </row>
    <row r="856" spans="2:17" ht="15">
      <c r="B856" s="78"/>
      <c r="C856" s="139" t="s">
        <v>96</v>
      </c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90"/>
      <c r="Q856" s="56"/>
    </row>
    <row r="857" spans="2:17" ht="15">
      <c r="B857" s="78"/>
      <c r="C857" s="140" t="s">
        <v>72</v>
      </c>
      <c r="D857" s="140"/>
      <c r="E857" s="140" t="s">
        <v>73</v>
      </c>
      <c r="F857" s="141"/>
      <c r="G857" s="140"/>
      <c r="H857" s="140" t="s">
        <v>41</v>
      </c>
      <c r="I857" s="141"/>
      <c r="J857" s="140"/>
      <c r="K857" s="142" t="s">
        <v>97</v>
      </c>
      <c r="L857" s="57"/>
      <c r="M857" s="80"/>
      <c r="N857" s="80"/>
      <c r="O857" s="80"/>
      <c r="P857" s="90"/>
      <c r="Q857" s="56"/>
    </row>
    <row r="858" spans="2:17" ht="16.5" thickBot="1">
      <c r="B858" s="78"/>
      <c r="C858" s="80"/>
      <c r="D858" s="80"/>
      <c r="E858" s="80"/>
      <c r="F858" s="80"/>
      <c r="G858" s="80"/>
      <c r="H858" s="80"/>
      <c r="I858" s="80"/>
      <c r="J858" s="80"/>
      <c r="K858" s="162" t="str">
        <f>IF(N855=3,D842,IF(O855=3,H842,""))</f>
        <v>KUPTS 1</v>
      </c>
      <c r="L858" s="163"/>
      <c r="M858" s="163"/>
      <c r="N858" s="163"/>
      <c r="O858" s="164"/>
      <c r="P858" s="83"/>
      <c r="Q858" s="56"/>
    </row>
    <row r="859" spans="2:17" ht="18">
      <c r="B859" s="143"/>
      <c r="C859" s="144"/>
      <c r="D859" s="144"/>
      <c r="E859" s="144"/>
      <c r="F859" s="144"/>
      <c r="G859" s="144"/>
      <c r="H859" s="144"/>
      <c r="I859" s="144"/>
      <c r="J859" s="144"/>
      <c r="K859" s="145"/>
      <c r="L859" s="145"/>
      <c r="M859" s="145"/>
      <c r="N859" s="145"/>
      <c r="O859" s="145"/>
      <c r="P859" s="146"/>
      <c r="Q859" s="56"/>
    </row>
    <row r="860" spans="3:17" ht="15">
      <c r="C860" s="147" t="s">
        <v>98</v>
      </c>
      <c r="Q860" s="56"/>
    </row>
    <row r="861" ht="15">
      <c r="Q861" s="56"/>
    </row>
    <row r="862" ht="15">
      <c r="Q862" s="56"/>
    </row>
    <row r="863" ht="15">
      <c r="Q863" s="56"/>
    </row>
    <row r="867" ht="15">
      <c r="Q867" s="56"/>
    </row>
    <row r="868" ht="15">
      <c r="Q868" s="56"/>
    </row>
    <row r="869" spans="2:17" ht="15.75">
      <c r="B869" s="73"/>
      <c r="C869" s="74"/>
      <c r="D869" s="75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7"/>
      <c r="Q869" s="56"/>
    </row>
    <row r="870" spans="2:17" ht="15.75">
      <c r="B870" s="78"/>
      <c r="C870" s="57"/>
      <c r="D870" s="79" t="s">
        <v>75</v>
      </c>
      <c r="E870" s="80"/>
      <c r="F870" s="80"/>
      <c r="G870" s="57"/>
      <c r="H870" s="81" t="s">
        <v>61</v>
      </c>
      <c r="I870" s="82"/>
      <c r="J870" s="173" t="s">
        <v>247</v>
      </c>
      <c r="K870" s="174"/>
      <c r="L870" s="174"/>
      <c r="M870" s="174"/>
      <c r="N870" s="174"/>
      <c r="O870" s="175"/>
      <c r="P870" s="83"/>
      <c r="Q870" s="56"/>
    </row>
    <row r="871" spans="2:17" ht="20.25">
      <c r="B871" s="78"/>
      <c r="C871" s="84"/>
      <c r="D871" s="85" t="s">
        <v>76</v>
      </c>
      <c r="E871" s="80"/>
      <c r="F871" s="80"/>
      <c r="G871" s="57"/>
      <c r="H871" s="81" t="s">
        <v>62</v>
      </c>
      <c r="I871" s="82"/>
      <c r="J871" s="173"/>
      <c r="K871" s="174"/>
      <c r="L871" s="174"/>
      <c r="M871" s="174"/>
      <c r="N871" s="174"/>
      <c r="O871" s="175"/>
      <c r="P871" s="83"/>
      <c r="Q871" s="56"/>
    </row>
    <row r="872" spans="2:17" ht="15">
      <c r="B872" s="78"/>
      <c r="C872" s="80"/>
      <c r="D872" s="86" t="s">
        <v>77</v>
      </c>
      <c r="E872" s="80"/>
      <c r="F872" s="80"/>
      <c r="G872" s="80"/>
      <c r="H872" s="81" t="s">
        <v>63</v>
      </c>
      <c r="I872" s="87"/>
      <c r="J872" s="173" t="s">
        <v>273</v>
      </c>
      <c r="K872" s="173"/>
      <c r="L872" s="173"/>
      <c r="M872" s="173"/>
      <c r="N872" s="173"/>
      <c r="O872" s="176"/>
      <c r="P872" s="83"/>
      <c r="Q872" s="56"/>
    </row>
    <row r="873" spans="2:17" ht="15.75">
      <c r="B873" s="78"/>
      <c r="C873" s="80"/>
      <c r="D873" s="80"/>
      <c r="E873" s="80"/>
      <c r="F873" s="80"/>
      <c r="G873" s="80"/>
      <c r="H873" s="81" t="s">
        <v>78</v>
      </c>
      <c r="I873" s="82"/>
      <c r="J873" s="177"/>
      <c r="K873" s="178"/>
      <c r="L873" s="178"/>
      <c r="M873" s="88" t="s">
        <v>64</v>
      </c>
      <c r="N873" s="179"/>
      <c r="O873" s="176"/>
      <c r="P873" s="83"/>
      <c r="Q873" s="56"/>
    </row>
    <row r="874" spans="2:17" ht="15">
      <c r="B874" s="78"/>
      <c r="C874" s="57"/>
      <c r="D874" s="89" t="s">
        <v>79</v>
      </c>
      <c r="E874" s="80"/>
      <c r="F874" s="80"/>
      <c r="G874" s="80"/>
      <c r="H874" s="89" t="s">
        <v>79</v>
      </c>
      <c r="I874" s="80"/>
      <c r="J874" s="80"/>
      <c r="K874" s="80"/>
      <c r="L874" s="80"/>
      <c r="M874" s="80"/>
      <c r="N874" s="80"/>
      <c r="O874" s="80"/>
      <c r="P874" s="90"/>
      <c r="Q874" s="56"/>
    </row>
    <row r="875" spans="2:17" ht="15.75">
      <c r="B875" s="83"/>
      <c r="C875" s="91" t="s">
        <v>80</v>
      </c>
      <c r="D875" s="165" t="s">
        <v>12</v>
      </c>
      <c r="E875" s="166"/>
      <c r="F875" s="92"/>
      <c r="G875" s="93" t="s">
        <v>81</v>
      </c>
      <c r="H875" s="165" t="s">
        <v>160</v>
      </c>
      <c r="I875" s="167"/>
      <c r="J875" s="167"/>
      <c r="K875" s="167"/>
      <c r="L875" s="167"/>
      <c r="M875" s="167"/>
      <c r="N875" s="167"/>
      <c r="O875" s="168"/>
      <c r="P875" s="83"/>
      <c r="Q875" s="56"/>
    </row>
    <row r="876" spans="2:17" ht="15">
      <c r="B876" s="83"/>
      <c r="C876" s="94" t="s">
        <v>65</v>
      </c>
      <c r="D876" s="169" t="s">
        <v>107</v>
      </c>
      <c r="E876" s="170"/>
      <c r="F876" s="95"/>
      <c r="G876" s="96" t="s">
        <v>66</v>
      </c>
      <c r="H876" s="169" t="s">
        <v>256</v>
      </c>
      <c r="I876" s="171"/>
      <c r="J876" s="171"/>
      <c r="K876" s="171"/>
      <c r="L876" s="171"/>
      <c r="M876" s="171"/>
      <c r="N876" s="171"/>
      <c r="O876" s="172"/>
      <c r="P876" s="83"/>
      <c r="Q876" s="56"/>
    </row>
    <row r="877" spans="2:17" ht="15">
      <c r="B877" s="83"/>
      <c r="C877" s="97" t="s">
        <v>67</v>
      </c>
      <c r="D877" s="169" t="s">
        <v>126</v>
      </c>
      <c r="E877" s="170"/>
      <c r="F877" s="95"/>
      <c r="G877" s="98" t="s">
        <v>68</v>
      </c>
      <c r="H877" s="169" t="s">
        <v>103</v>
      </c>
      <c r="I877" s="171"/>
      <c r="J877" s="171"/>
      <c r="K877" s="171"/>
      <c r="L877" s="171"/>
      <c r="M877" s="171"/>
      <c r="N877" s="171"/>
      <c r="O877" s="172"/>
      <c r="P877" s="83"/>
      <c r="Q877" s="56"/>
    </row>
    <row r="878" spans="2:17" ht="15">
      <c r="B878" s="78"/>
      <c r="C878" s="99" t="s">
        <v>82</v>
      </c>
      <c r="D878" s="100"/>
      <c r="E878" s="101"/>
      <c r="F878" s="102"/>
      <c r="G878" s="99" t="s">
        <v>82</v>
      </c>
      <c r="H878" s="103"/>
      <c r="I878" s="103"/>
      <c r="J878" s="103"/>
      <c r="K878" s="103"/>
      <c r="L878" s="103"/>
      <c r="M878" s="103"/>
      <c r="N878" s="103"/>
      <c r="O878" s="103"/>
      <c r="P878" s="90"/>
      <c r="Q878" s="56"/>
    </row>
    <row r="879" spans="2:17" ht="15">
      <c r="B879" s="83"/>
      <c r="C879" s="94"/>
      <c r="D879" s="169" t="s">
        <v>107</v>
      </c>
      <c r="E879" s="170"/>
      <c r="F879" s="95"/>
      <c r="G879" s="96"/>
      <c r="H879" s="169" t="s">
        <v>256</v>
      </c>
      <c r="I879" s="171"/>
      <c r="J879" s="171"/>
      <c r="K879" s="171"/>
      <c r="L879" s="171"/>
      <c r="M879" s="171"/>
      <c r="N879" s="171"/>
      <c r="O879" s="172"/>
      <c r="P879" s="83"/>
      <c r="Q879" s="56"/>
    </row>
    <row r="880" spans="2:17" ht="15">
      <c r="B880" s="83"/>
      <c r="C880" s="104"/>
      <c r="D880" s="169" t="s">
        <v>126</v>
      </c>
      <c r="E880" s="170"/>
      <c r="F880" s="95"/>
      <c r="G880" s="105"/>
      <c r="H880" s="169" t="s">
        <v>103</v>
      </c>
      <c r="I880" s="171"/>
      <c r="J880" s="171"/>
      <c r="K880" s="171"/>
      <c r="L880" s="171"/>
      <c r="M880" s="171"/>
      <c r="N880" s="171"/>
      <c r="O880" s="172"/>
      <c r="P880" s="83"/>
      <c r="Q880" s="56"/>
    </row>
    <row r="881" spans="2:17" ht="15.75">
      <c r="B881" s="78"/>
      <c r="C881" s="80"/>
      <c r="D881" s="80"/>
      <c r="E881" s="80"/>
      <c r="F881" s="80"/>
      <c r="G881" s="89" t="s">
        <v>83</v>
      </c>
      <c r="H881" s="106"/>
      <c r="I881" s="106"/>
      <c r="J881" s="106"/>
      <c r="K881" s="80"/>
      <c r="L881" s="80"/>
      <c r="M881" s="80"/>
      <c r="N881" s="107"/>
      <c r="O881" s="57"/>
      <c r="P881" s="90"/>
      <c r="Q881" s="56"/>
    </row>
    <row r="882" spans="2:17" ht="15">
      <c r="B882" s="78"/>
      <c r="C882" s="79" t="s">
        <v>84</v>
      </c>
      <c r="D882" s="80"/>
      <c r="E882" s="80"/>
      <c r="F882" s="80"/>
      <c r="G882" s="108" t="s">
        <v>85</v>
      </c>
      <c r="H882" s="108" t="s">
        <v>86</v>
      </c>
      <c r="I882" s="108" t="s">
        <v>87</v>
      </c>
      <c r="J882" s="108" t="s">
        <v>88</v>
      </c>
      <c r="K882" s="108" t="s">
        <v>89</v>
      </c>
      <c r="L882" s="109" t="s">
        <v>90</v>
      </c>
      <c r="M882" s="110"/>
      <c r="N882" s="111" t="s">
        <v>69</v>
      </c>
      <c r="O882" s="112" t="s">
        <v>70</v>
      </c>
      <c r="P882" s="83"/>
      <c r="Q882" s="56"/>
    </row>
    <row r="883" spans="2:17" ht="15">
      <c r="B883" s="83"/>
      <c r="C883" s="113" t="s">
        <v>91</v>
      </c>
      <c r="D883" s="114" t="str">
        <f>IF(D876&gt;"",D876&amp;" - "&amp;H876,"")</f>
        <v>Frey Hewitt - Leon Schnabel</v>
      </c>
      <c r="E883" s="114"/>
      <c r="F883" s="115"/>
      <c r="G883" s="116">
        <v>8</v>
      </c>
      <c r="H883" s="116">
        <v>9</v>
      </c>
      <c r="I883" s="116">
        <v>8</v>
      </c>
      <c r="J883" s="117"/>
      <c r="K883" s="116"/>
      <c r="L883" s="118">
        <f>IF(ISBLANK(G883),"",COUNTIF(G883:K883,"&gt;=0"))</f>
        <v>3</v>
      </c>
      <c r="M883" s="119">
        <f>IF(ISBLANK(G883),"",(IF(LEFT(G883,1)="-",1,0)+IF(LEFT(H883,1)="-",1,0)+IF(LEFT(I883,1)="-",1,0)+IF(LEFT(J883,1)="-",1,0)+IF(LEFT(K883,1)="-",1,0)))</f>
        <v>0</v>
      </c>
      <c r="N883" s="120">
        <f aca="true" t="shared" si="28" ref="N883:O887">IF(L883=3,1,"")</f>
        <v>1</v>
      </c>
      <c r="O883" s="121">
        <f t="shared" si="28"/>
      </c>
      <c r="P883" s="83"/>
      <c r="Q883" s="56"/>
    </row>
    <row r="884" spans="2:17" ht="15">
      <c r="B884" s="83"/>
      <c r="C884" s="113" t="s">
        <v>92</v>
      </c>
      <c r="D884" s="114" t="str">
        <f>IF(D877&gt;"",D877&amp;" - "&amp;H877,"")</f>
        <v>Anton Mäkinen - Johan Nyberg</v>
      </c>
      <c r="E884" s="122"/>
      <c r="F884" s="115"/>
      <c r="G884" s="123">
        <v>4</v>
      </c>
      <c r="H884" s="116">
        <v>2</v>
      </c>
      <c r="I884" s="116">
        <v>9</v>
      </c>
      <c r="J884" s="116"/>
      <c r="K884" s="116"/>
      <c r="L884" s="118">
        <f>IF(ISBLANK(G884),"",COUNTIF(G884:K884,"&gt;=0"))</f>
        <v>3</v>
      </c>
      <c r="M884" s="119">
        <f>IF(ISBLANK(G884),"",(IF(LEFT(G884,1)="-",1,0)+IF(LEFT(H884,1)="-",1,0)+IF(LEFT(I884,1)="-",1,0)+IF(LEFT(J884,1)="-",1,0)+IF(LEFT(K884,1)="-",1,0)))</f>
        <v>0</v>
      </c>
      <c r="N884" s="120">
        <f t="shared" si="28"/>
        <v>1</v>
      </c>
      <c r="O884" s="121">
        <f t="shared" si="28"/>
      </c>
      <c r="P884" s="83"/>
      <c r="Q884" s="56"/>
    </row>
    <row r="885" spans="2:17" ht="15">
      <c r="B885" s="83"/>
      <c r="C885" s="124" t="s">
        <v>71</v>
      </c>
      <c r="D885" s="125" t="str">
        <f>IF(D879&gt;"",D879&amp;" / "&amp;D880,"")</f>
        <v>Frey Hewitt / Anton Mäkinen</v>
      </c>
      <c r="E885" s="126" t="str">
        <f>IF(H879&gt;"",H879&amp;" / "&amp;H880,"")</f>
        <v>Leon Schnabel / Johan Nyberg</v>
      </c>
      <c r="F885" s="127"/>
      <c r="G885" s="128">
        <v>7</v>
      </c>
      <c r="H885" s="129">
        <v>-9</v>
      </c>
      <c r="I885" s="130">
        <v>7</v>
      </c>
      <c r="J885" s="130">
        <v>-8</v>
      </c>
      <c r="K885" s="130">
        <v>9</v>
      </c>
      <c r="L885" s="118">
        <f>IF(ISBLANK(G885),"",COUNTIF(G885:K885,"&gt;=0"))</f>
        <v>3</v>
      </c>
      <c r="M885" s="119">
        <f>IF(ISBLANK(G885),"",(IF(LEFT(G885,1)="-",1,0)+IF(LEFT(H885,1)="-",1,0)+IF(LEFT(I885,1)="-",1,0)+IF(LEFT(J885,1)="-",1,0)+IF(LEFT(K885,1)="-",1,0)))</f>
        <v>2</v>
      </c>
      <c r="N885" s="120">
        <f t="shared" si="28"/>
        <v>1</v>
      </c>
      <c r="O885" s="121">
        <f t="shared" si="28"/>
      </c>
      <c r="P885" s="83"/>
      <c r="Q885" s="56"/>
    </row>
    <row r="886" spans="2:17" ht="15">
      <c r="B886" s="83"/>
      <c r="C886" s="113" t="s">
        <v>93</v>
      </c>
      <c r="D886" s="114" t="str">
        <f>IF(+D876&gt;"",D876&amp;" - "&amp;H877,"")</f>
        <v>Frey Hewitt - Johan Nyberg</v>
      </c>
      <c r="E886" s="122"/>
      <c r="F886" s="115"/>
      <c r="G886" s="131"/>
      <c r="H886" s="117"/>
      <c r="I886" s="116"/>
      <c r="J886" s="116"/>
      <c r="K886" s="117"/>
      <c r="L886" s="118">
        <f>IF(ISBLANK(G886),"",COUNTIF(G886:K886,"&gt;=0"))</f>
      </c>
      <c r="M886" s="119">
        <f>IF(ISBLANK(G886),"",(IF(LEFT(G886,1)="-",1,0)+IF(LEFT(H886,1)="-",1,0)+IF(LEFT(I886,1)="-",1,0)+IF(LEFT(J886,1)="-",1,0)+IF(LEFT(K886,1)="-",1,0)))</f>
      </c>
      <c r="N886" s="120">
        <f t="shared" si="28"/>
      </c>
      <c r="O886" s="121">
        <f t="shared" si="28"/>
      </c>
      <c r="P886" s="83"/>
      <c r="Q886" s="56"/>
    </row>
    <row r="887" spans="2:17" ht="15.75" thickBot="1">
      <c r="B887" s="83"/>
      <c r="C887" s="113" t="s">
        <v>94</v>
      </c>
      <c r="D887" s="114" t="str">
        <f>IF(+D877&gt;"",D877&amp;" - "&amp;H876,"")</f>
        <v>Anton Mäkinen - Leon Schnabel</v>
      </c>
      <c r="E887" s="122"/>
      <c r="F887" s="115"/>
      <c r="G887" s="117"/>
      <c r="H887" s="116"/>
      <c r="I887" s="117"/>
      <c r="J887" s="116"/>
      <c r="K887" s="116"/>
      <c r="L887" s="118">
        <f>IF(ISBLANK(G887),"",COUNTIF(G887:K887,"&gt;=0"))</f>
      </c>
      <c r="M887" s="132">
        <f>IF(ISBLANK(G887),"",(IF(LEFT(G887,1)="-",1,0)+IF(LEFT(H887,1)="-",1,0)+IF(LEFT(I887,1)="-",1,0)+IF(LEFT(J887,1)="-",1,0)+IF(LEFT(K887,1)="-",1,0)))</f>
      </c>
      <c r="N887" s="120">
        <f t="shared" si="28"/>
      </c>
      <c r="O887" s="121">
        <f t="shared" si="28"/>
      </c>
      <c r="P887" s="83"/>
      <c r="Q887" s="56"/>
    </row>
    <row r="888" spans="2:17" ht="16.5" thickBot="1">
      <c r="B888" s="78"/>
      <c r="C888" s="80"/>
      <c r="D888" s="80"/>
      <c r="E888" s="80"/>
      <c r="F888" s="80"/>
      <c r="G888" s="80"/>
      <c r="H888" s="80"/>
      <c r="I888" s="80"/>
      <c r="J888" s="133" t="s">
        <v>95</v>
      </c>
      <c r="K888" s="134"/>
      <c r="L888" s="135">
        <f>IF(ISBLANK(E883),"",SUM(L883:L887))</f>
      </c>
      <c r="M888" s="136">
        <f>IF(ISBLANK(F883),"",SUM(M883:M887))</f>
      </c>
      <c r="N888" s="137">
        <f>IF(ISBLANK(G883),"",SUM(N883:N887))</f>
        <v>3</v>
      </c>
      <c r="O888" s="138">
        <f>IF(ISBLANK(G883),"",SUM(O883:O887))</f>
        <v>0</v>
      </c>
      <c r="P888" s="83"/>
      <c r="Q888" s="56"/>
    </row>
    <row r="889" spans="2:17" ht="15">
      <c r="B889" s="78"/>
      <c r="C889" s="139" t="s">
        <v>96</v>
      </c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90"/>
      <c r="Q889" s="56"/>
    </row>
    <row r="890" spans="2:17" ht="15">
      <c r="B890" s="78"/>
      <c r="C890" s="140" t="s">
        <v>72</v>
      </c>
      <c r="D890" s="140"/>
      <c r="E890" s="140" t="s">
        <v>73</v>
      </c>
      <c r="F890" s="141"/>
      <c r="G890" s="140"/>
      <c r="H890" s="140" t="s">
        <v>41</v>
      </c>
      <c r="I890" s="141"/>
      <c r="J890" s="140"/>
      <c r="K890" s="142" t="s">
        <v>97</v>
      </c>
      <c r="L890" s="57"/>
      <c r="M890" s="80"/>
      <c r="N890" s="80"/>
      <c r="O890" s="80"/>
      <c r="P890" s="90"/>
      <c r="Q890" s="56"/>
    </row>
    <row r="891" spans="2:17" ht="16.5" thickBot="1">
      <c r="B891" s="78"/>
      <c r="C891" s="80"/>
      <c r="D891" s="80"/>
      <c r="E891" s="80"/>
      <c r="F891" s="80"/>
      <c r="G891" s="80"/>
      <c r="H891" s="80"/>
      <c r="I891" s="80"/>
      <c r="J891" s="80"/>
      <c r="K891" s="162" t="str">
        <f>IF(N888=3,D875,IF(O888=3,H875,""))</f>
        <v>MBF</v>
      </c>
      <c r="L891" s="163"/>
      <c r="M891" s="163"/>
      <c r="N891" s="163"/>
      <c r="O891" s="164"/>
      <c r="P891" s="83"/>
      <c r="Q891" s="56"/>
    </row>
    <row r="892" spans="2:17" ht="18">
      <c r="B892" s="143"/>
      <c r="C892" s="144"/>
      <c r="D892" s="144"/>
      <c r="E892" s="144"/>
      <c r="F892" s="144"/>
      <c r="G892" s="144"/>
      <c r="H892" s="144"/>
      <c r="I892" s="144"/>
      <c r="J892" s="144"/>
      <c r="K892" s="145"/>
      <c r="L892" s="145"/>
      <c r="M892" s="145"/>
      <c r="N892" s="145"/>
      <c r="O892" s="145"/>
      <c r="P892" s="146"/>
      <c r="Q892" s="56"/>
    </row>
    <row r="893" spans="3:17" ht="15">
      <c r="C893" s="147" t="s">
        <v>98</v>
      </c>
      <c r="Q893" s="56"/>
    </row>
    <row r="894" ht="15">
      <c r="Q894" s="56"/>
    </row>
    <row r="895" ht="15">
      <c r="Q895" s="56"/>
    </row>
    <row r="896" ht="15">
      <c r="Q896" s="56"/>
    </row>
    <row r="897" ht="15">
      <c r="Q897" s="56"/>
    </row>
    <row r="898" ht="15">
      <c r="Q898" s="56"/>
    </row>
    <row r="899" spans="2:17" ht="15.75">
      <c r="B899" s="73"/>
      <c r="C899" s="74"/>
      <c r="D899" s="75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7"/>
      <c r="Q899" s="56"/>
    </row>
    <row r="900" spans="2:17" ht="15.75">
      <c r="B900" s="78"/>
      <c r="C900" s="57"/>
      <c r="D900" s="79" t="s">
        <v>75</v>
      </c>
      <c r="E900" s="80"/>
      <c r="F900" s="80"/>
      <c r="G900" s="57"/>
      <c r="H900" s="81" t="s">
        <v>61</v>
      </c>
      <c r="I900" s="82"/>
      <c r="J900" s="173" t="s">
        <v>247</v>
      </c>
      <c r="K900" s="174"/>
      <c r="L900" s="174"/>
      <c r="M900" s="174"/>
      <c r="N900" s="174"/>
      <c r="O900" s="175"/>
      <c r="P900" s="83"/>
      <c r="Q900" s="56"/>
    </row>
    <row r="901" spans="2:17" ht="20.25">
      <c r="B901" s="78"/>
      <c r="C901" s="84"/>
      <c r="D901" s="85" t="s">
        <v>76</v>
      </c>
      <c r="E901" s="80"/>
      <c r="F901" s="80"/>
      <c r="G901" s="57"/>
      <c r="H901" s="81" t="s">
        <v>62</v>
      </c>
      <c r="I901" s="82"/>
      <c r="J901" s="173"/>
      <c r="K901" s="174"/>
      <c r="L901" s="174"/>
      <c r="M901" s="174"/>
      <c r="N901" s="174"/>
      <c r="O901" s="175"/>
      <c r="P901" s="83"/>
      <c r="Q901" s="56"/>
    </row>
    <row r="902" spans="2:17" ht="15">
      <c r="B902" s="78"/>
      <c r="C902" s="80"/>
      <c r="D902" s="86" t="s">
        <v>77</v>
      </c>
      <c r="E902" s="80"/>
      <c r="F902" s="80"/>
      <c r="G902" s="80"/>
      <c r="H902" s="81" t="s">
        <v>63</v>
      </c>
      <c r="I902" s="87"/>
      <c r="J902" s="173" t="s">
        <v>273</v>
      </c>
      <c r="K902" s="173"/>
      <c r="L902" s="173"/>
      <c r="M902" s="173"/>
      <c r="N902" s="173"/>
      <c r="O902" s="176"/>
      <c r="P902" s="83"/>
      <c r="Q902" s="56"/>
    </row>
    <row r="903" spans="2:17" ht="15.75">
      <c r="B903" s="78"/>
      <c r="C903" s="80"/>
      <c r="D903" s="80"/>
      <c r="E903" s="80"/>
      <c r="F903" s="80"/>
      <c r="G903" s="80"/>
      <c r="H903" s="81" t="s">
        <v>78</v>
      </c>
      <c r="I903" s="82"/>
      <c r="J903" s="177"/>
      <c r="K903" s="178"/>
      <c r="L903" s="178"/>
      <c r="M903" s="88" t="s">
        <v>64</v>
      </c>
      <c r="N903" s="179"/>
      <c r="O903" s="176"/>
      <c r="P903" s="83"/>
      <c r="Q903" s="56"/>
    </row>
    <row r="904" spans="2:17" ht="15">
      <c r="B904" s="78"/>
      <c r="C904" s="57"/>
      <c r="D904" s="89" t="s">
        <v>79</v>
      </c>
      <c r="E904" s="80"/>
      <c r="F904" s="80"/>
      <c r="G904" s="80"/>
      <c r="H904" s="89" t="s">
        <v>79</v>
      </c>
      <c r="I904" s="80"/>
      <c r="J904" s="80"/>
      <c r="K904" s="80"/>
      <c r="L904" s="80"/>
      <c r="M904" s="80"/>
      <c r="N904" s="80"/>
      <c r="O904" s="80"/>
      <c r="P904" s="90"/>
      <c r="Q904" s="56"/>
    </row>
    <row r="905" spans="2:17" ht="15.75">
      <c r="B905" s="83"/>
      <c r="C905" s="91" t="s">
        <v>80</v>
      </c>
      <c r="D905" s="165" t="s">
        <v>5</v>
      </c>
      <c r="E905" s="166"/>
      <c r="F905" s="92"/>
      <c r="G905" s="93" t="s">
        <v>81</v>
      </c>
      <c r="H905" s="165" t="s">
        <v>163</v>
      </c>
      <c r="I905" s="167"/>
      <c r="J905" s="167"/>
      <c r="K905" s="167"/>
      <c r="L905" s="167"/>
      <c r="M905" s="167"/>
      <c r="N905" s="167"/>
      <c r="O905" s="168"/>
      <c r="P905" s="83"/>
      <c r="Q905" s="56"/>
    </row>
    <row r="906" spans="2:17" ht="15">
      <c r="B906" s="83"/>
      <c r="C906" s="94" t="s">
        <v>65</v>
      </c>
      <c r="D906" s="169" t="s">
        <v>100</v>
      </c>
      <c r="E906" s="170"/>
      <c r="F906" s="95"/>
      <c r="G906" s="96" t="s">
        <v>66</v>
      </c>
      <c r="H906" s="169" t="s">
        <v>252</v>
      </c>
      <c r="I906" s="171"/>
      <c r="J906" s="171"/>
      <c r="K906" s="171"/>
      <c r="L906" s="171"/>
      <c r="M906" s="171"/>
      <c r="N906" s="171"/>
      <c r="O906" s="172"/>
      <c r="P906" s="83"/>
      <c r="Q906" s="56"/>
    </row>
    <row r="907" spans="2:17" ht="15">
      <c r="B907" s="83"/>
      <c r="C907" s="97" t="s">
        <v>67</v>
      </c>
      <c r="D907" s="169" t="s">
        <v>105</v>
      </c>
      <c r="E907" s="170"/>
      <c r="F907" s="95"/>
      <c r="G907" s="98" t="s">
        <v>68</v>
      </c>
      <c r="H907" s="169" t="s">
        <v>251</v>
      </c>
      <c r="I907" s="171"/>
      <c r="J907" s="171"/>
      <c r="K907" s="171"/>
      <c r="L907" s="171"/>
      <c r="M907" s="171"/>
      <c r="N907" s="171"/>
      <c r="O907" s="172"/>
      <c r="P907" s="83"/>
      <c r="Q907" s="56"/>
    </row>
    <row r="908" spans="2:17" ht="15">
      <c r="B908" s="78"/>
      <c r="C908" s="99" t="s">
        <v>82</v>
      </c>
      <c r="D908" s="100"/>
      <c r="E908" s="101"/>
      <c r="F908" s="102"/>
      <c r="G908" s="99" t="s">
        <v>82</v>
      </c>
      <c r="H908" s="103"/>
      <c r="I908" s="103"/>
      <c r="J908" s="103"/>
      <c r="K908" s="103"/>
      <c r="L908" s="103"/>
      <c r="M908" s="103"/>
      <c r="N908" s="103"/>
      <c r="O908" s="103"/>
      <c r="P908" s="90"/>
      <c r="Q908" s="56"/>
    </row>
    <row r="909" spans="2:17" ht="15">
      <c r="B909" s="83"/>
      <c r="C909" s="94"/>
      <c r="D909" s="169" t="s">
        <v>100</v>
      </c>
      <c r="E909" s="170"/>
      <c r="F909" s="95"/>
      <c r="G909" s="96"/>
      <c r="H909" s="169" t="s">
        <v>251</v>
      </c>
      <c r="I909" s="171"/>
      <c r="J909" s="171"/>
      <c r="K909" s="171"/>
      <c r="L909" s="171"/>
      <c r="M909" s="171"/>
      <c r="N909" s="171"/>
      <c r="O909" s="172"/>
      <c r="P909" s="83"/>
      <c r="Q909" s="56"/>
    </row>
    <row r="910" spans="2:17" ht="15">
      <c r="B910" s="83"/>
      <c r="C910" s="104"/>
      <c r="D910" s="169" t="s">
        <v>105</v>
      </c>
      <c r="E910" s="170"/>
      <c r="F910" s="95"/>
      <c r="G910" s="105"/>
      <c r="H910" s="169" t="s">
        <v>254</v>
      </c>
      <c r="I910" s="171"/>
      <c r="J910" s="171"/>
      <c r="K910" s="171"/>
      <c r="L910" s="171"/>
      <c r="M910" s="171"/>
      <c r="N910" s="171"/>
      <c r="O910" s="172"/>
      <c r="P910" s="83"/>
      <c r="Q910" s="56"/>
    </row>
    <row r="911" spans="2:17" ht="15.75">
      <c r="B911" s="78"/>
      <c r="C911" s="80"/>
      <c r="D911" s="80"/>
      <c r="E911" s="80"/>
      <c r="F911" s="80"/>
      <c r="G911" s="89" t="s">
        <v>83</v>
      </c>
      <c r="H911" s="106"/>
      <c r="I911" s="106"/>
      <c r="J911" s="106"/>
      <c r="K911" s="80"/>
      <c r="L911" s="80"/>
      <c r="M911" s="80"/>
      <c r="N911" s="107"/>
      <c r="O911" s="57"/>
      <c r="P911" s="90"/>
      <c r="Q911" s="56"/>
    </row>
    <row r="912" spans="2:17" ht="15">
      <c r="B912" s="78"/>
      <c r="C912" s="79" t="s">
        <v>84</v>
      </c>
      <c r="D912" s="80"/>
      <c r="E912" s="80"/>
      <c r="F912" s="80"/>
      <c r="G912" s="108" t="s">
        <v>85</v>
      </c>
      <c r="H912" s="108" t="s">
        <v>86</v>
      </c>
      <c r="I912" s="108" t="s">
        <v>87</v>
      </c>
      <c r="J912" s="108" t="s">
        <v>88</v>
      </c>
      <c r="K912" s="108" t="s">
        <v>89</v>
      </c>
      <c r="L912" s="109" t="s">
        <v>90</v>
      </c>
      <c r="M912" s="110"/>
      <c r="N912" s="111" t="s">
        <v>69</v>
      </c>
      <c r="O912" s="112" t="s">
        <v>70</v>
      </c>
      <c r="P912" s="83"/>
      <c r="Q912" s="56"/>
    </row>
    <row r="913" spans="2:17" ht="15">
      <c r="B913" s="83"/>
      <c r="C913" s="113" t="s">
        <v>91</v>
      </c>
      <c r="D913" s="114" t="str">
        <f>IF(D906&gt;"",D906&amp;" - "&amp;H906,"")</f>
        <v>Jan Nyberg - Eero Ahola</v>
      </c>
      <c r="E913" s="114"/>
      <c r="F913" s="115"/>
      <c r="G913" s="116">
        <v>6</v>
      </c>
      <c r="H913" s="116">
        <v>2</v>
      </c>
      <c r="I913" s="116">
        <v>1</v>
      </c>
      <c r="J913" s="117"/>
      <c r="K913" s="116"/>
      <c r="L913" s="118">
        <f>IF(ISBLANK(G913),"",COUNTIF(G913:K913,"&gt;=0"))</f>
        <v>3</v>
      </c>
      <c r="M913" s="119">
        <f>IF(ISBLANK(G913),"",(IF(LEFT(G913,1)="-",1,0)+IF(LEFT(H913,1)="-",1,0)+IF(LEFT(I913,1)="-",1,0)+IF(LEFT(J913,1)="-",1,0)+IF(LEFT(K913,1)="-",1,0)))</f>
        <v>0</v>
      </c>
      <c r="N913" s="120">
        <f aca="true" t="shared" si="29" ref="N913:O917">IF(L913=3,1,"")</f>
        <v>1</v>
      </c>
      <c r="O913" s="121">
        <f t="shared" si="29"/>
      </c>
      <c r="P913" s="83"/>
      <c r="Q913" s="56"/>
    </row>
    <row r="914" spans="2:17" ht="15">
      <c r="B914" s="83"/>
      <c r="C914" s="113" t="s">
        <v>92</v>
      </c>
      <c r="D914" s="114" t="str">
        <f>IF(D907&gt;"",D907&amp;" - "&amp;H907,"")</f>
        <v>Mikhail Kantonistov - Joonatan Nieminen</v>
      </c>
      <c r="E914" s="122"/>
      <c r="F914" s="115"/>
      <c r="G914" s="123">
        <v>1</v>
      </c>
      <c r="H914" s="116">
        <v>1</v>
      </c>
      <c r="I914" s="116">
        <v>3</v>
      </c>
      <c r="J914" s="116"/>
      <c r="K914" s="116"/>
      <c r="L914" s="118">
        <f>IF(ISBLANK(G914),"",COUNTIF(G914:K914,"&gt;=0"))</f>
        <v>3</v>
      </c>
      <c r="M914" s="119">
        <f>IF(ISBLANK(G914),"",(IF(LEFT(G914,1)="-",1,0)+IF(LEFT(H914,1)="-",1,0)+IF(LEFT(I914,1)="-",1,0)+IF(LEFT(J914,1)="-",1,0)+IF(LEFT(K914,1)="-",1,0)))</f>
        <v>0</v>
      </c>
      <c r="N914" s="120">
        <f t="shared" si="29"/>
        <v>1</v>
      </c>
      <c r="O914" s="121">
        <f t="shared" si="29"/>
      </c>
      <c r="P914" s="83"/>
      <c r="Q914" s="56"/>
    </row>
    <row r="915" spans="2:17" ht="15">
      <c r="B915" s="83"/>
      <c r="C915" s="124" t="s">
        <v>71</v>
      </c>
      <c r="D915" s="125" t="str">
        <f>IF(D909&gt;"",D909&amp;" / "&amp;D910,"")</f>
        <v>Jan Nyberg / Mikhail Kantonistov</v>
      </c>
      <c r="E915" s="126" t="str">
        <f>IF(H909&gt;"",H909&amp;" / "&amp;H910,"")</f>
        <v>Joonatan Nieminen / Aleksi Tiljander</v>
      </c>
      <c r="F915" s="127"/>
      <c r="G915" s="128">
        <v>0</v>
      </c>
      <c r="H915" s="129">
        <v>4</v>
      </c>
      <c r="I915" s="130">
        <v>4</v>
      </c>
      <c r="J915" s="130"/>
      <c r="K915" s="130"/>
      <c r="L915" s="118">
        <f>IF(ISBLANK(G915),"",COUNTIF(G915:K915,"&gt;=0"))</f>
        <v>3</v>
      </c>
      <c r="M915" s="119">
        <f>IF(ISBLANK(G915),"",(IF(LEFT(G915,1)="-",1,0)+IF(LEFT(H915,1)="-",1,0)+IF(LEFT(I915,1)="-",1,0)+IF(LEFT(J915,1)="-",1,0)+IF(LEFT(K915,1)="-",1,0)))</f>
        <v>0</v>
      </c>
      <c r="N915" s="120">
        <f t="shared" si="29"/>
        <v>1</v>
      </c>
      <c r="O915" s="121">
        <f t="shared" si="29"/>
      </c>
      <c r="P915" s="83"/>
      <c r="Q915" s="56"/>
    </row>
    <row r="916" spans="2:17" ht="15">
      <c r="B916" s="83"/>
      <c r="C916" s="113" t="s">
        <v>93</v>
      </c>
      <c r="D916" s="114" t="str">
        <f>IF(+D906&gt;"",D906&amp;" - "&amp;H907,"")</f>
        <v>Jan Nyberg - Joonatan Nieminen</v>
      </c>
      <c r="E916" s="122"/>
      <c r="F916" s="115"/>
      <c r="G916" s="131"/>
      <c r="H916" s="117"/>
      <c r="I916" s="116"/>
      <c r="J916" s="116"/>
      <c r="K916" s="117"/>
      <c r="L916" s="118">
        <f>IF(ISBLANK(G916),"",COUNTIF(G916:K916,"&gt;=0"))</f>
      </c>
      <c r="M916" s="119">
        <f>IF(ISBLANK(G916),"",(IF(LEFT(G916,1)="-",1,0)+IF(LEFT(H916,1)="-",1,0)+IF(LEFT(I916,1)="-",1,0)+IF(LEFT(J916,1)="-",1,0)+IF(LEFT(K916,1)="-",1,0)))</f>
      </c>
      <c r="N916" s="120">
        <f t="shared" si="29"/>
      </c>
      <c r="O916" s="121">
        <f t="shared" si="29"/>
      </c>
      <c r="P916" s="83"/>
      <c r="Q916" s="56"/>
    </row>
    <row r="917" spans="2:17" ht="15.75" thickBot="1">
      <c r="B917" s="83"/>
      <c r="C917" s="113" t="s">
        <v>94</v>
      </c>
      <c r="D917" s="114" t="str">
        <f>IF(+D907&gt;"",D907&amp;" - "&amp;H906,"")</f>
        <v>Mikhail Kantonistov - Eero Ahola</v>
      </c>
      <c r="E917" s="122"/>
      <c r="F917" s="115"/>
      <c r="G917" s="117"/>
      <c r="H917" s="116"/>
      <c r="I917" s="117"/>
      <c r="J917" s="116"/>
      <c r="K917" s="116"/>
      <c r="L917" s="118">
        <f>IF(ISBLANK(G917),"",COUNTIF(G917:K917,"&gt;=0"))</f>
      </c>
      <c r="M917" s="132">
        <f>IF(ISBLANK(G917),"",(IF(LEFT(G917,1)="-",1,0)+IF(LEFT(H917,1)="-",1,0)+IF(LEFT(I917,1)="-",1,0)+IF(LEFT(J917,1)="-",1,0)+IF(LEFT(K917,1)="-",1,0)))</f>
      </c>
      <c r="N917" s="120">
        <f t="shared" si="29"/>
      </c>
      <c r="O917" s="121">
        <f t="shared" si="29"/>
      </c>
      <c r="P917" s="83"/>
      <c r="Q917" s="56"/>
    </row>
    <row r="918" spans="2:17" ht="16.5" thickBot="1">
      <c r="B918" s="78"/>
      <c r="C918" s="80"/>
      <c r="D918" s="80"/>
      <c r="E918" s="80"/>
      <c r="F918" s="80"/>
      <c r="G918" s="80"/>
      <c r="H918" s="80"/>
      <c r="I918" s="80"/>
      <c r="J918" s="133" t="s">
        <v>95</v>
      </c>
      <c r="K918" s="134"/>
      <c r="L918" s="135">
        <f>IF(ISBLANK(E913),"",SUM(L913:L917))</f>
      </c>
      <c r="M918" s="136">
        <f>IF(ISBLANK(F913),"",SUM(M913:M917))</f>
      </c>
      <c r="N918" s="137">
        <f>IF(ISBLANK(G913),"",SUM(N913:N917))</f>
        <v>3</v>
      </c>
      <c r="O918" s="138">
        <f>IF(ISBLANK(G913),"",SUM(O913:O917))</f>
        <v>0</v>
      </c>
      <c r="P918" s="83"/>
      <c r="Q918" s="56"/>
    </row>
    <row r="919" spans="2:17" ht="15">
      <c r="B919" s="78"/>
      <c r="C919" s="139" t="s">
        <v>96</v>
      </c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90"/>
      <c r="Q919" s="56"/>
    </row>
    <row r="920" spans="2:17" ht="15">
      <c r="B920" s="78"/>
      <c r="C920" s="140" t="s">
        <v>72</v>
      </c>
      <c r="D920" s="140"/>
      <c r="E920" s="140" t="s">
        <v>73</v>
      </c>
      <c r="F920" s="141"/>
      <c r="G920" s="140"/>
      <c r="H920" s="140" t="s">
        <v>41</v>
      </c>
      <c r="I920" s="141"/>
      <c r="J920" s="140"/>
      <c r="K920" s="142" t="s">
        <v>97</v>
      </c>
      <c r="L920" s="57"/>
      <c r="M920" s="80"/>
      <c r="N920" s="80"/>
      <c r="O920" s="80"/>
      <c r="P920" s="90"/>
      <c r="Q920" s="56"/>
    </row>
    <row r="921" spans="2:17" ht="16.5" thickBot="1">
      <c r="B921" s="78"/>
      <c r="C921" s="80"/>
      <c r="D921" s="80"/>
      <c r="E921" s="80"/>
      <c r="F921" s="80"/>
      <c r="G921" s="80"/>
      <c r="H921" s="80"/>
      <c r="I921" s="80"/>
      <c r="J921" s="80"/>
      <c r="K921" s="162" t="str">
        <f>IF(N918=3,D905,IF(O918=3,H905,""))</f>
        <v>PT Espoo 1</v>
      </c>
      <c r="L921" s="163"/>
      <c r="M921" s="163"/>
      <c r="N921" s="163"/>
      <c r="O921" s="164"/>
      <c r="P921" s="83"/>
      <c r="Q921" s="56"/>
    </row>
    <row r="922" spans="2:17" ht="18">
      <c r="B922" s="143"/>
      <c r="C922" s="144"/>
      <c r="D922" s="144"/>
      <c r="E922" s="144"/>
      <c r="F922" s="144"/>
      <c r="G922" s="144"/>
      <c r="H922" s="144"/>
      <c r="I922" s="144"/>
      <c r="J922" s="144"/>
      <c r="K922" s="145"/>
      <c r="L922" s="145"/>
      <c r="M922" s="145"/>
      <c r="N922" s="145"/>
      <c r="O922" s="145"/>
      <c r="P922" s="146"/>
      <c r="Q922" s="56"/>
    </row>
    <row r="923" spans="3:17" ht="15">
      <c r="C923" s="147" t="s">
        <v>98</v>
      </c>
      <c r="Q923" s="56"/>
    </row>
    <row r="924" ht="15">
      <c r="Q924" s="56"/>
    </row>
    <row r="925" ht="15">
      <c r="Q925" s="56"/>
    </row>
    <row r="926" ht="15">
      <c r="Q926" s="56"/>
    </row>
    <row r="927" ht="15">
      <c r="Q927" s="56"/>
    </row>
    <row r="928" ht="15">
      <c r="Q928" s="56"/>
    </row>
    <row r="929" spans="2:17" ht="15.75">
      <c r="B929" s="73"/>
      <c r="C929" s="74"/>
      <c r="D929" s="75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7"/>
      <c r="Q929" s="56"/>
    </row>
    <row r="930" spans="2:17" ht="15.75">
      <c r="B930" s="78"/>
      <c r="C930" s="57"/>
      <c r="D930" s="79" t="s">
        <v>75</v>
      </c>
      <c r="E930" s="80"/>
      <c r="F930" s="80"/>
      <c r="G930" s="57"/>
      <c r="H930" s="81" t="s">
        <v>61</v>
      </c>
      <c r="I930" s="82"/>
      <c r="J930" s="173"/>
      <c r="K930" s="174"/>
      <c r="L930" s="174"/>
      <c r="M930" s="174"/>
      <c r="N930" s="174"/>
      <c r="O930" s="175"/>
      <c r="P930" s="83"/>
      <c r="Q930" s="56"/>
    </row>
    <row r="931" spans="2:17" ht="20.25">
      <c r="B931" s="78"/>
      <c r="C931" s="84"/>
      <c r="D931" s="85" t="s">
        <v>76</v>
      </c>
      <c r="E931" s="80"/>
      <c r="F931" s="80"/>
      <c r="G931" s="57"/>
      <c r="H931" s="81" t="s">
        <v>62</v>
      </c>
      <c r="I931" s="82"/>
      <c r="J931" s="173"/>
      <c r="K931" s="174"/>
      <c r="L931" s="174"/>
      <c r="M931" s="174"/>
      <c r="N931" s="174"/>
      <c r="O931" s="175"/>
      <c r="P931" s="83"/>
      <c r="Q931" s="56"/>
    </row>
    <row r="932" spans="2:17" ht="15">
      <c r="B932" s="78"/>
      <c r="C932" s="80"/>
      <c r="D932" s="86" t="s">
        <v>77</v>
      </c>
      <c r="E932" s="80"/>
      <c r="F932" s="80"/>
      <c r="G932" s="80"/>
      <c r="H932" s="81" t="s">
        <v>63</v>
      </c>
      <c r="I932" s="87"/>
      <c r="J932" s="173"/>
      <c r="K932" s="173"/>
      <c r="L932" s="173"/>
      <c r="M932" s="173"/>
      <c r="N932" s="173"/>
      <c r="O932" s="176"/>
      <c r="P932" s="83"/>
      <c r="Q932" s="56"/>
    </row>
    <row r="933" spans="2:17" ht="15.75">
      <c r="B933" s="78"/>
      <c r="C933" s="80"/>
      <c r="D933" s="80"/>
      <c r="E933" s="80"/>
      <c r="F933" s="80"/>
      <c r="G933" s="80"/>
      <c r="H933" s="81" t="s">
        <v>78</v>
      </c>
      <c r="I933" s="82"/>
      <c r="J933" s="177"/>
      <c r="K933" s="178"/>
      <c r="L933" s="178"/>
      <c r="M933" s="88" t="s">
        <v>64</v>
      </c>
      <c r="N933" s="179"/>
      <c r="O933" s="176"/>
      <c r="P933" s="83"/>
      <c r="Q933" s="56"/>
    </row>
    <row r="934" spans="2:17" ht="15">
      <c r="B934" s="78"/>
      <c r="C934" s="57"/>
      <c r="D934" s="89" t="s">
        <v>79</v>
      </c>
      <c r="E934" s="80"/>
      <c r="F934" s="80"/>
      <c r="G934" s="80"/>
      <c r="H934" s="89" t="s">
        <v>79</v>
      </c>
      <c r="I934" s="80"/>
      <c r="J934" s="80"/>
      <c r="K934" s="80"/>
      <c r="L934" s="80"/>
      <c r="M934" s="80"/>
      <c r="N934" s="80"/>
      <c r="O934" s="80"/>
      <c r="P934" s="90"/>
      <c r="Q934" s="56"/>
    </row>
    <row r="935" spans="2:17" ht="15.75">
      <c r="B935" s="83"/>
      <c r="C935" s="91" t="s">
        <v>80</v>
      </c>
      <c r="D935" s="165" t="s">
        <v>13</v>
      </c>
      <c r="E935" s="166"/>
      <c r="F935" s="92"/>
      <c r="G935" s="93" t="s">
        <v>81</v>
      </c>
      <c r="H935" s="165" t="s">
        <v>14</v>
      </c>
      <c r="I935" s="167"/>
      <c r="J935" s="167"/>
      <c r="K935" s="167"/>
      <c r="L935" s="167"/>
      <c r="M935" s="167"/>
      <c r="N935" s="167"/>
      <c r="O935" s="168"/>
      <c r="P935" s="83"/>
      <c r="Q935" s="56"/>
    </row>
    <row r="936" spans="2:17" ht="15">
      <c r="B936" s="83"/>
      <c r="C936" s="94" t="s">
        <v>65</v>
      </c>
      <c r="D936" s="169" t="s">
        <v>122</v>
      </c>
      <c r="E936" s="170"/>
      <c r="F936" s="95"/>
      <c r="G936" s="96" t="s">
        <v>66</v>
      </c>
      <c r="H936" s="169" t="s">
        <v>264</v>
      </c>
      <c r="I936" s="171"/>
      <c r="J936" s="171"/>
      <c r="K936" s="171"/>
      <c r="L936" s="171"/>
      <c r="M936" s="171"/>
      <c r="N936" s="171"/>
      <c r="O936" s="172"/>
      <c r="P936" s="83"/>
      <c r="Q936" s="56"/>
    </row>
    <row r="937" spans="2:17" ht="15">
      <c r="B937" s="83"/>
      <c r="C937" s="97" t="s">
        <v>67</v>
      </c>
      <c r="D937" s="169" t="s">
        <v>123</v>
      </c>
      <c r="E937" s="170"/>
      <c r="F937" s="95"/>
      <c r="G937" s="98" t="s">
        <v>68</v>
      </c>
      <c r="H937" s="169" t="s">
        <v>265</v>
      </c>
      <c r="I937" s="171"/>
      <c r="J937" s="171"/>
      <c r="K937" s="171"/>
      <c r="L937" s="171"/>
      <c r="M937" s="171"/>
      <c r="N937" s="171"/>
      <c r="O937" s="172"/>
      <c r="P937" s="83"/>
      <c r="Q937" s="56"/>
    </row>
    <row r="938" spans="2:17" ht="15">
      <c r="B938" s="78"/>
      <c r="C938" s="99" t="s">
        <v>82</v>
      </c>
      <c r="D938" s="100"/>
      <c r="E938" s="101"/>
      <c r="F938" s="102"/>
      <c r="G938" s="99" t="s">
        <v>82</v>
      </c>
      <c r="H938" s="103"/>
      <c r="I938" s="103"/>
      <c r="J938" s="103"/>
      <c r="K938" s="103"/>
      <c r="L938" s="103"/>
      <c r="M938" s="103"/>
      <c r="N938" s="103"/>
      <c r="O938" s="103"/>
      <c r="P938" s="90"/>
      <c r="Q938" s="56"/>
    </row>
    <row r="939" spans="2:17" ht="15">
      <c r="B939" s="83"/>
      <c r="C939" s="94"/>
      <c r="D939" s="169" t="s">
        <v>122</v>
      </c>
      <c r="E939" s="170"/>
      <c r="F939" s="95"/>
      <c r="G939" s="96"/>
      <c r="H939" s="169" t="s">
        <v>264</v>
      </c>
      <c r="I939" s="171"/>
      <c r="J939" s="171"/>
      <c r="K939" s="171"/>
      <c r="L939" s="171"/>
      <c r="M939" s="171"/>
      <c r="N939" s="171"/>
      <c r="O939" s="172"/>
      <c r="P939" s="83"/>
      <c r="Q939" s="56"/>
    </row>
    <row r="940" spans="2:17" ht="15">
      <c r="B940" s="83"/>
      <c r="C940" s="104"/>
      <c r="D940" s="169" t="s">
        <v>123</v>
      </c>
      <c r="E940" s="170"/>
      <c r="F940" s="95"/>
      <c r="G940" s="105"/>
      <c r="H940" s="169" t="s">
        <v>265</v>
      </c>
      <c r="I940" s="171"/>
      <c r="J940" s="171"/>
      <c r="K940" s="171"/>
      <c r="L940" s="171"/>
      <c r="M940" s="171"/>
      <c r="N940" s="171"/>
      <c r="O940" s="172"/>
      <c r="P940" s="83"/>
      <c r="Q940" s="56"/>
    </row>
    <row r="941" spans="2:17" ht="15.75">
      <c r="B941" s="78"/>
      <c r="C941" s="80"/>
      <c r="D941" s="80"/>
      <c r="E941" s="80"/>
      <c r="F941" s="80"/>
      <c r="G941" s="89" t="s">
        <v>83</v>
      </c>
      <c r="H941" s="106"/>
      <c r="I941" s="106"/>
      <c r="J941" s="106"/>
      <c r="K941" s="80"/>
      <c r="L941" s="80"/>
      <c r="M941" s="80"/>
      <c r="N941" s="107"/>
      <c r="O941" s="57"/>
      <c r="P941" s="90"/>
      <c r="Q941" s="56"/>
    </row>
    <row r="942" spans="2:17" ht="15">
      <c r="B942" s="78"/>
      <c r="C942" s="79" t="s">
        <v>84</v>
      </c>
      <c r="D942" s="80"/>
      <c r="E942" s="80"/>
      <c r="F942" s="80"/>
      <c r="G942" s="108" t="s">
        <v>85</v>
      </c>
      <c r="H942" s="108" t="s">
        <v>86</v>
      </c>
      <c r="I942" s="108" t="s">
        <v>87</v>
      </c>
      <c r="J942" s="108" t="s">
        <v>88</v>
      </c>
      <c r="K942" s="108" t="s">
        <v>89</v>
      </c>
      <c r="L942" s="109" t="s">
        <v>90</v>
      </c>
      <c r="M942" s="110"/>
      <c r="N942" s="111" t="s">
        <v>69</v>
      </c>
      <c r="O942" s="112" t="s">
        <v>70</v>
      </c>
      <c r="P942" s="83"/>
      <c r="Q942" s="56"/>
    </row>
    <row r="943" spans="2:17" ht="15">
      <c r="B943" s="83"/>
      <c r="C943" s="113" t="s">
        <v>91</v>
      </c>
      <c r="D943" s="114" t="str">
        <f>IF(D936&gt;"",D936&amp;" - "&amp;H936,"")</f>
        <v>Sampo Enkkelä - Alex Naumi</v>
      </c>
      <c r="E943" s="114"/>
      <c r="F943" s="115"/>
      <c r="G943" s="116">
        <v>6</v>
      </c>
      <c r="H943" s="116">
        <v>13</v>
      </c>
      <c r="I943" s="116">
        <v>5</v>
      </c>
      <c r="J943" s="117"/>
      <c r="K943" s="116"/>
      <c r="L943" s="118">
        <f>IF(ISBLANK(G943),"",COUNTIF(G943:K943,"&gt;=0"))</f>
        <v>3</v>
      </c>
      <c r="M943" s="119">
        <f>IF(ISBLANK(G943),"",(IF(LEFT(G943,1)="-",1,0)+IF(LEFT(H943,1)="-",1,0)+IF(LEFT(I943,1)="-",1,0)+IF(LEFT(J943,1)="-",1,0)+IF(LEFT(K943,1)="-",1,0)))</f>
        <v>0</v>
      </c>
      <c r="N943" s="120">
        <f aca="true" t="shared" si="30" ref="N943:O947">IF(L943=3,1,"")</f>
        <v>1</v>
      </c>
      <c r="O943" s="121">
        <f t="shared" si="30"/>
      </c>
      <c r="P943" s="83"/>
      <c r="Q943" s="56"/>
    </row>
    <row r="944" spans="2:17" ht="15">
      <c r="B944" s="83"/>
      <c r="C944" s="113" t="s">
        <v>92</v>
      </c>
      <c r="D944" s="114" t="str">
        <f>IF(D937&gt;"",D937&amp;" - "&amp;H937,"")</f>
        <v>Tuomas Niskanen - Miro Seitz</v>
      </c>
      <c r="E944" s="122"/>
      <c r="F944" s="115"/>
      <c r="G944" s="123">
        <v>8</v>
      </c>
      <c r="H944" s="116">
        <v>4</v>
      </c>
      <c r="I944" s="116">
        <v>9</v>
      </c>
      <c r="J944" s="116"/>
      <c r="K944" s="116"/>
      <c r="L944" s="118">
        <f>IF(ISBLANK(G944),"",COUNTIF(G944:K944,"&gt;=0"))</f>
        <v>3</v>
      </c>
      <c r="M944" s="119">
        <f>IF(ISBLANK(G944),"",(IF(LEFT(G944,1)="-",1,0)+IF(LEFT(H944,1)="-",1,0)+IF(LEFT(I944,1)="-",1,0)+IF(LEFT(J944,1)="-",1,0)+IF(LEFT(K944,1)="-",1,0)))</f>
        <v>0</v>
      </c>
      <c r="N944" s="120">
        <f t="shared" si="30"/>
        <v>1</v>
      </c>
      <c r="O944" s="121">
        <f t="shared" si="30"/>
      </c>
      <c r="P944" s="83"/>
      <c r="Q944" s="56"/>
    </row>
    <row r="945" spans="2:17" ht="15">
      <c r="B945" s="83"/>
      <c r="C945" s="124" t="s">
        <v>71</v>
      </c>
      <c r="D945" s="125" t="str">
        <f>IF(D939&gt;"",D939&amp;" / "&amp;D940,"")</f>
        <v>Sampo Enkkelä / Tuomas Niskanen</v>
      </c>
      <c r="E945" s="126" t="str">
        <f>IF(H939&gt;"",H939&amp;" / "&amp;H940,"")</f>
        <v>Alex Naumi / Miro Seitz</v>
      </c>
      <c r="F945" s="127"/>
      <c r="G945" s="128">
        <v>11</v>
      </c>
      <c r="H945" s="129">
        <v>5</v>
      </c>
      <c r="I945" s="130">
        <v>5</v>
      </c>
      <c r="J945" s="130"/>
      <c r="K945" s="130"/>
      <c r="L945" s="118">
        <f>IF(ISBLANK(G945),"",COUNTIF(G945:K945,"&gt;=0"))</f>
        <v>3</v>
      </c>
      <c r="M945" s="119">
        <f>IF(ISBLANK(G945),"",(IF(LEFT(G945,1)="-",1,0)+IF(LEFT(H945,1)="-",1,0)+IF(LEFT(I945,1)="-",1,0)+IF(LEFT(J945,1)="-",1,0)+IF(LEFT(K945,1)="-",1,0)))</f>
        <v>0</v>
      </c>
      <c r="N945" s="120">
        <f t="shared" si="30"/>
        <v>1</v>
      </c>
      <c r="O945" s="121">
        <f t="shared" si="30"/>
      </c>
      <c r="P945" s="83"/>
      <c r="Q945" s="56"/>
    </row>
    <row r="946" spans="2:17" ht="15">
      <c r="B946" s="83"/>
      <c r="C946" s="113" t="s">
        <v>93</v>
      </c>
      <c r="D946" s="114" t="str">
        <f>IF(+D936&gt;"",D936&amp;" - "&amp;H937,"")</f>
        <v>Sampo Enkkelä - Miro Seitz</v>
      </c>
      <c r="E946" s="122"/>
      <c r="F946" s="115"/>
      <c r="G946" s="131"/>
      <c r="H946" s="117"/>
      <c r="I946" s="116"/>
      <c r="J946" s="116"/>
      <c r="K946" s="117"/>
      <c r="L946" s="118">
        <f>IF(ISBLANK(G946),"",COUNTIF(G946:K946,"&gt;=0"))</f>
      </c>
      <c r="M946" s="119">
        <f>IF(ISBLANK(G946),"",(IF(LEFT(G946,1)="-",1,0)+IF(LEFT(H946,1)="-",1,0)+IF(LEFT(I946,1)="-",1,0)+IF(LEFT(J946,1)="-",1,0)+IF(LEFT(K946,1)="-",1,0)))</f>
      </c>
      <c r="N946" s="120">
        <f t="shared" si="30"/>
      </c>
      <c r="O946" s="121">
        <f t="shared" si="30"/>
      </c>
      <c r="P946" s="83"/>
      <c r="Q946" s="56"/>
    </row>
    <row r="947" spans="2:17" ht="15.75" thickBot="1">
      <c r="B947" s="83"/>
      <c r="C947" s="113" t="s">
        <v>94</v>
      </c>
      <c r="D947" s="114" t="str">
        <f>IF(+D937&gt;"",D937&amp;" - "&amp;H936,"")</f>
        <v>Tuomas Niskanen - Alex Naumi</v>
      </c>
      <c r="E947" s="122"/>
      <c r="F947" s="115"/>
      <c r="G947" s="117"/>
      <c r="H947" s="116"/>
      <c r="I947" s="117"/>
      <c r="J947" s="116"/>
      <c r="K947" s="116"/>
      <c r="L947" s="118">
        <f>IF(ISBLANK(G947),"",COUNTIF(G947:K947,"&gt;=0"))</f>
      </c>
      <c r="M947" s="132">
        <f>IF(ISBLANK(G947),"",(IF(LEFT(G947,1)="-",1,0)+IF(LEFT(H947,1)="-",1,0)+IF(LEFT(I947,1)="-",1,0)+IF(LEFT(J947,1)="-",1,0)+IF(LEFT(K947,1)="-",1,0)))</f>
      </c>
      <c r="N947" s="120">
        <f t="shared" si="30"/>
      </c>
      <c r="O947" s="121">
        <f t="shared" si="30"/>
      </c>
      <c r="P947" s="83"/>
      <c r="Q947" s="56"/>
    </row>
    <row r="948" spans="2:17" ht="16.5" thickBot="1">
      <c r="B948" s="78"/>
      <c r="C948" s="80"/>
      <c r="D948" s="80"/>
      <c r="E948" s="80"/>
      <c r="F948" s="80"/>
      <c r="G948" s="80"/>
      <c r="H948" s="80"/>
      <c r="I948" s="80"/>
      <c r="J948" s="133" t="s">
        <v>95</v>
      </c>
      <c r="K948" s="134"/>
      <c r="L948" s="135">
        <f>IF(ISBLANK(E943),"",SUM(L943:L947))</f>
      </c>
      <c r="M948" s="136">
        <f>IF(ISBLANK(F943),"",SUM(M943:M947))</f>
      </c>
      <c r="N948" s="137">
        <f>IF(ISBLANK(G943),"",SUM(N943:N947))</f>
        <v>3</v>
      </c>
      <c r="O948" s="138">
        <f>IF(ISBLANK(G943),"",SUM(O943:O947))</f>
        <v>0</v>
      </c>
      <c r="P948" s="83"/>
      <c r="Q948" s="56"/>
    </row>
    <row r="949" spans="2:17" ht="15">
      <c r="B949" s="78"/>
      <c r="C949" s="139" t="s">
        <v>96</v>
      </c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90"/>
      <c r="Q949" s="56"/>
    </row>
    <row r="950" spans="2:17" ht="15">
      <c r="B950" s="78"/>
      <c r="C950" s="140" t="s">
        <v>72</v>
      </c>
      <c r="D950" s="140"/>
      <c r="E950" s="140" t="s">
        <v>73</v>
      </c>
      <c r="F950" s="141"/>
      <c r="G950" s="140"/>
      <c r="H950" s="140" t="s">
        <v>41</v>
      </c>
      <c r="I950" s="141"/>
      <c r="J950" s="140"/>
      <c r="K950" s="142" t="s">
        <v>97</v>
      </c>
      <c r="L950" s="57"/>
      <c r="M950" s="80"/>
      <c r="N950" s="80"/>
      <c r="O950" s="80"/>
      <c r="P950" s="90"/>
      <c r="Q950" s="56"/>
    </row>
    <row r="951" spans="2:17" ht="16.5" thickBot="1">
      <c r="B951" s="78"/>
      <c r="C951" s="80"/>
      <c r="D951" s="80"/>
      <c r="E951" s="80"/>
      <c r="F951" s="80"/>
      <c r="G951" s="80"/>
      <c r="H951" s="80"/>
      <c r="I951" s="80"/>
      <c r="J951" s="80"/>
      <c r="K951" s="162" t="str">
        <f>IF(N948=3,D935,IF(O948=3,H935,""))</f>
        <v>KUPTS 3</v>
      </c>
      <c r="L951" s="163"/>
      <c r="M951" s="163"/>
      <c r="N951" s="163"/>
      <c r="O951" s="164"/>
      <c r="P951" s="83"/>
      <c r="Q951" s="56"/>
    </row>
    <row r="952" spans="2:17" ht="18">
      <c r="B952" s="143"/>
      <c r="C952" s="144"/>
      <c r="D952" s="144"/>
      <c r="E952" s="144"/>
      <c r="F952" s="144"/>
      <c r="G952" s="144"/>
      <c r="H952" s="144"/>
      <c r="I952" s="144"/>
      <c r="J952" s="144"/>
      <c r="K952" s="145"/>
      <c r="L952" s="145"/>
      <c r="M952" s="145"/>
      <c r="N952" s="145"/>
      <c r="O952" s="145"/>
      <c r="P952" s="146"/>
      <c r="Q952" s="56"/>
    </row>
    <row r="953" spans="3:17" ht="15">
      <c r="C953" s="147" t="s">
        <v>98</v>
      </c>
      <c r="Q953" s="56"/>
    </row>
    <row r="954" ht="15">
      <c r="Q954" s="56"/>
    </row>
    <row r="955" ht="15">
      <c r="Q955" s="56"/>
    </row>
    <row r="956" ht="15">
      <c r="Q956" s="56"/>
    </row>
    <row r="957" ht="15">
      <c r="Q957" s="56"/>
    </row>
    <row r="958" ht="15">
      <c r="Q958" s="56"/>
    </row>
    <row r="959" spans="2:17" ht="15.75">
      <c r="B959" s="73"/>
      <c r="C959" s="74"/>
      <c r="D959" s="75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7"/>
      <c r="Q959" s="56"/>
    </row>
    <row r="960" spans="2:17" ht="15.75">
      <c r="B960" s="78"/>
      <c r="C960" s="57"/>
      <c r="D960" s="79" t="s">
        <v>75</v>
      </c>
      <c r="E960" s="80"/>
      <c r="F960" s="80"/>
      <c r="G960" s="57"/>
      <c r="H960" s="81" t="s">
        <v>61</v>
      </c>
      <c r="I960" s="82"/>
      <c r="J960" s="173"/>
      <c r="K960" s="174"/>
      <c r="L960" s="174"/>
      <c r="M960" s="174"/>
      <c r="N960" s="174"/>
      <c r="O960" s="175"/>
      <c r="P960" s="83"/>
      <c r="Q960" s="56"/>
    </row>
    <row r="961" spans="2:17" ht="20.25">
      <c r="B961" s="78"/>
      <c r="C961" s="84"/>
      <c r="D961" s="85" t="s">
        <v>76</v>
      </c>
      <c r="E961" s="80"/>
      <c r="F961" s="80"/>
      <c r="G961" s="57"/>
      <c r="H961" s="81" t="s">
        <v>62</v>
      </c>
      <c r="I961" s="82"/>
      <c r="J961" s="173"/>
      <c r="K961" s="174"/>
      <c r="L961" s="174"/>
      <c r="M961" s="174"/>
      <c r="N961" s="174"/>
      <c r="O961" s="175"/>
      <c r="P961" s="83"/>
      <c r="Q961" s="56"/>
    </row>
    <row r="962" spans="2:17" ht="15">
      <c r="B962" s="78"/>
      <c r="C962" s="80"/>
      <c r="D962" s="86" t="s">
        <v>77</v>
      </c>
      <c r="E962" s="80"/>
      <c r="F962" s="80"/>
      <c r="G962" s="80"/>
      <c r="H962" s="81" t="s">
        <v>63</v>
      </c>
      <c r="I962" s="87"/>
      <c r="J962" s="173"/>
      <c r="K962" s="173"/>
      <c r="L962" s="173"/>
      <c r="M962" s="173"/>
      <c r="N962" s="173"/>
      <c r="O962" s="176"/>
      <c r="P962" s="83"/>
      <c r="Q962" s="56"/>
    </row>
    <row r="963" spans="2:17" ht="15.75">
      <c r="B963" s="78"/>
      <c r="C963" s="80"/>
      <c r="D963" s="80"/>
      <c r="E963" s="80"/>
      <c r="F963" s="80"/>
      <c r="G963" s="80"/>
      <c r="H963" s="81" t="s">
        <v>78</v>
      </c>
      <c r="I963" s="82"/>
      <c r="J963" s="177"/>
      <c r="K963" s="178"/>
      <c r="L963" s="178"/>
      <c r="M963" s="88" t="s">
        <v>64</v>
      </c>
      <c r="N963" s="179"/>
      <c r="O963" s="176"/>
      <c r="P963" s="83"/>
      <c r="Q963" s="56"/>
    </row>
    <row r="964" spans="2:17" ht="15">
      <c r="B964" s="78"/>
      <c r="C964" s="57"/>
      <c r="D964" s="89" t="s">
        <v>79</v>
      </c>
      <c r="E964" s="80"/>
      <c r="F964" s="80"/>
      <c r="G964" s="80"/>
      <c r="H964" s="89" t="s">
        <v>79</v>
      </c>
      <c r="I964" s="80"/>
      <c r="J964" s="80"/>
      <c r="K964" s="80"/>
      <c r="L964" s="80"/>
      <c r="M964" s="80"/>
      <c r="N964" s="80"/>
      <c r="O964" s="80"/>
      <c r="P964" s="90"/>
      <c r="Q964" s="56"/>
    </row>
    <row r="965" spans="2:17" ht="15.75">
      <c r="B965" s="83"/>
      <c r="C965" s="91" t="s">
        <v>80</v>
      </c>
      <c r="D965" s="165" t="s">
        <v>250</v>
      </c>
      <c r="E965" s="166"/>
      <c r="F965" s="92"/>
      <c r="G965" s="93" t="s">
        <v>81</v>
      </c>
      <c r="H965" s="165" t="s">
        <v>162</v>
      </c>
      <c r="I965" s="167"/>
      <c r="J965" s="167"/>
      <c r="K965" s="167"/>
      <c r="L965" s="167"/>
      <c r="M965" s="167"/>
      <c r="N965" s="167"/>
      <c r="O965" s="168"/>
      <c r="P965" s="83"/>
      <c r="Q965" s="56"/>
    </row>
    <row r="966" spans="2:17" ht="15">
      <c r="B966" s="83"/>
      <c r="C966" s="94" t="s">
        <v>65</v>
      </c>
      <c r="D966" s="169" t="s">
        <v>120</v>
      </c>
      <c r="E966" s="170"/>
      <c r="F966" s="95"/>
      <c r="G966" s="96" t="s">
        <v>66</v>
      </c>
      <c r="H966" s="169" t="s">
        <v>260</v>
      </c>
      <c r="I966" s="171"/>
      <c r="J966" s="171"/>
      <c r="K966" s="171"/>
      <c r="L966" s="171"/>
      <c r="M966" s="171"/>
      <c r="N966" s="171"/>
      <c r="O966" s="172"/>
      <c r="P966" s="83"/>
      <c r="Q966" s="56"/>
    </row>
    <row r="967" spans="2:17" ht="15">
      <c r="B967" s="83"/>
      <c r="C967" s="97" t="s">
        <v>67</v>
      </c>
      <c r="D967" s="169" t="s">
        <v>253</v>
      </c>
      <c r="E967" s="170"/>
      <c r="F967" s="95"/>
      <c r="G967" s="98" t="s">
        <v>68</v>
      </c>
      <c r="H967" s="169" t="s">
        <v>259</v>
      </c>
      <c r="I967" s="171"/>
      <c r="J967" s="171"/>
      <c r="K967" s="171"/>
      <c r="L967" s="171"/>
      <c r="M967" s="171"/>
      <c r="N967" s="171"/>
      <c r="O967" s="172"/>
      <c r="P967" s="83"/>
      <c r="Q967" s="56"/>
    </row>
    <row r="968" spans="2:17" ht="15">
      <c r="B968" s="78"/>
      <c r="C968" s="99" t="s">
        <v>82</v>
      </c>
      <c r="D968" s="100"/>
      <c r="E968" s="101"/>
      <c r="F968" s="102"/>
      <c r="G968" s="99" t="s">
        <v>82</v>
      </c>
      <c r="H968" s="103"/>
      <c r="I968" s="103"/>
      <c r="J968" s="103"/>
      <c r="K968" s="103"/>
      <c r="L968" s="103"/>
      <c r="M968" s="103"/>
      <c r="N968" s="103"/>
      <c r="O968" s="103"/>
      <c r="P968" s="90"/>
      <c r="Q968" s="56"/>
    </row>
    <row r="969" spans="2:17" ht="15">
      <c r="B969" s="83"/>
      <c r="C969" s="94"/>
      <c r="D969" s="169" t="s">
        <v>120</v>
      </c>
      <c r="E969" s="170"/>
      <c r="F969" s="95"/>
      <c r="G969" s="96"/>
      <c r="H969" s="169" t="s">
        <v>260</v>
      </c>
      <c r="I969" s="171"/>
      <c r="J969" s="171"/>
      <c r="K969" s="171"/>
      <c r="L969" s="171"/>
      <c r="M969" s="171"/>
      <c r="N969" s="171"/>
      <c r="O969" s="172"/>
      <c r="P969" s="83"/>
      <c r="Q969" s="56"/>
    </row>
    <row r="970" spans="2:17" ht="15">
      <c r="B970" s="83"/>
      <c r="C970" s="104"/>
      <c r="D970" s="169" t="s">
        <v>253</v>
      </c>
      <c r="E970" s="170"/>
      <c r="F970" s="95"/>
      <c r="G970" s="105"/>
      <c r="H970" s="169" t="s">
        <v>259</v>
      </c>
      <c r="I970" s="171"/>
      <c r="J970" s="171"/>
      <c r="K970" s="171"/>
      <c r="L970" s="171"/>
      <c r="M970" s="171"/>
      <c r="N970" s="171"/>
      <c r="O970" s="172"/>
      <c r="P970" s="83"/>
      <c r="Q970" s="56"/>
    </row>
    <row r="971" spans="2:17" ht="15.75">
      <c r="B971" s="78"/>
      <c r="C971" s="80"/>
      <c r="D971" s="80"/>
      <c r="E971" s="80"/>
      <c r="F971" s="80"/>
      <c r="G971" s="89" t="s">
        <v>83</v>
      </c>
      <c r="H971" s="106"/>
      <c r="I971" s="106"/>
      <c r="J971" s="106"/>
      <c r="K971" s="80"/>
      <c r="L971" s="80"/>
      <c r="M971" s="80"/>
      <c r="N971" s="107"/>
      <c r="O971" s="57"/>
      <c r="P971" s="90"/>
      <c r="Q971" s="56"/>
    </row>
    <row r="972" spans="2:17" ht="15">
      <c r="B972" s="78"/>
      <c r="C972" s="79" t="s">
        <v>84</v>
      </c>
      <c r="D972" s="80"/>
      <c r="E972" s="80"/>
      <c r="F972" s="80"/>
      <c r="G972" s="108" t="s">
        <v>85</v>
      </c>
      <c r="H972" s="108" t="s">
        <v>86</v>
      </c>
      <c r="I972" s="108" t="s">
        <v>87</v>
      </c>
      <c r="J972" s="108" t="s">
        <v>88</v>
      </c>
      <c r="K972" s="108" t="s">
        <v>89</v>
      </c>
      <c r="L972" s="109" t="s">
        <v>90</v>
      </c>
      <c r="M972" s="110"/>
      <c r="N972" s="111" t="s">
        <v>69</v>
      </c>
      <c r="O972" s="112" t="s">
        <v>70</v>
      </c>
      <c r="P972" s="83"/>
      <c r="Q972" s="56"/>
    </row>
    <row r="973" spans="2:17" ht="15">
      <c r="B973" s="83"/>
      <c r="C973" s="113" t="s">
        <v>91</v>
      </c>
      <c r="D973" s="114" t="str">
        <f>IF(D966&gt;"",D966&amp;" - "&amp;H966,"")</f>
        <v>Veikka Flemming - William Reuter</v>
      </c>
      <c r="E973" s="114"/>
      <c r="F973" s="115"/>
      <c r="G973" s="116">
        <v>4</v>
      </c>
      <c r="H973" s="116">
        <v>3</v>
      </c>
      <c r="I973" s="116">
        <v>4</v>
      </c>
      <c r="J973" s="117"/>
      <c r="K973" s="116"/>
      <c r="L973" s="118">
        <f>IF(ISBLANK(G973),"",COUNTIF(G973:K973,"&gt;=0"))</f>
        <v>3</v>
      </c>
      <c r="M973" s="119">
        <f>IF(ISBLANK(G973),"",(IF(LEFT(G973,1)="-",1,0)+IF(LEFT(H973,1)="-",1,0)+IF(LEFT(I973,1)="-",1,0)+IF(LEFT(J973,1)="-",1,0)+IF(LEFT(K973,1)="-",1,0)))</f>
        <v>0</v>
      </c>
      <c r="N973" s="120">
        <f aca="true" t="shared" si="31" ref="N973:O977">IF(L973=3,1,"")</f>
        <v>1</v>
      </c>
      <c r="O973" s="121">
        <f t="shared" si="31"/>
      </c>
      <c r="P973" s="83"/>
      <c r="Q973" s="56"/>
    </row>
    <row r="974" spans="2:17" ht="15">
      <c r="B974" s="83"/>
      <c r="C974" s="113" t="s">
        <v>92</v>
      </c>
      <c r="D974" s="114" t="str">
        <f>IF(D967&gt;"",D967&amp;" - "&amp;H967,"")</f>
        <v>Aapeli Tamminen - Max Lotto</v>
      </c>
      <c r="E974" s="122"/>
      <c r="F974" s="115"/>
      <c r="G974" s="123">
        <v>8</v>
      </c>
      <c r="H974" s="116">
        <v>-7</v>
      </c>
      <c r="I974" s="116">
        <v>-6</v>
      </c>
      <c r="J974" s="116">
        <v>10</v>
      </c>
      <c r="K974" s="116">
        <v>11</v>
      </c>
      <c r="L974" s="118">
        <f>IF(ISBLANK(G974),"",COUNTIF(G974:K974,"&gt;=0"))</f>
        <v>3</v>
      </c>
      <c r="M974" s="119">
        <f>IF(ISBLANK(G974),"",(IF(LEFT(G974,1)="-",1,0)+IF(LEFT(H974,1)="-",1,0)+IF(LEFT(I974,1)="-",1,0)+IF(LEFT(J974,1)="-",1,0)+IF(LEFT(K974,1)="-",1,0)))</f>
        <v>2</v>
      </c>
      <c r="N974" s="120">
        <f t="shared" si="31"/>
        <v>1</v>
      </c>
      <c r="O974" s="121">
        <f t="shared" si="31"/>
      </c>
      <c r="P974" s="83"/>
      <c r="Q974" s="56"/>
    </row>
    <row r="975" spans="2:17" ht="15">
      <c r="B975" s="83"/>
      <c r="C975" s="124" t="s">
        <v>71</v>
      </c>
      <c r="D975" s="125" t="str">
        <f>IF(D969&gt;"",D969&amp;" / "&amp;D970,"")</f>
        <v>Veikka Flemming / Aapeli Tamminen</v>
      </c>
      <c r="E975" s="126" t="str">
        <f>IF(H969&gt;"",H969&amp;" / "&amp;H970,"")</f>
        <v>William Reuter / Max Lotto</v>
      </c>
      <c r="F975" s="127"/>
      <c r="G975" s="128">
        <v>6</v>
      </c>
      <c r="H975" s="129">
        <v>0</v>
      </c>
      <c r="I975" s="130">
        <v>8</v>
      </c>
      <c r="J975" s="130"/>
      <c r="K975" s="130"/>
      <c r="L975" s="118">
        <f>IF(ISBLANK(G975),"",COUNTIF(G975:K975,"&gt;=0"))</f>
        <v>3</v>
      </c>
      <c r="M975" s="119">
        <f>IF(ISBLANK(G975),"",(IF(LEFT(G975,1)="-",1,0)+IF(LEFT(H975,1)="-",1,0)+IF(LEFT(I975,1)="-",1,0)+IF(LEFT(J975,1)="-",1,0)+IF(LEFT(K975,1)="-",1,0)))</f>
        <v>0</v>
      </c>
      <c r="N975" s="120">
        <f t="shared" si="31"/>
        <v>1</v>
      </c>
      <c r="O975" s="121">
        <f t="shared" si="31"/>
      </c>
      <c r="P975" s="83"/>
      <c r="Q975" s="56"/>
    </row>
    <row r="976" spans="2:17" ht="15">
      <c r="B976" s="83"/>
      <c r="C976" s="113" t="s">
        <v>93</v>
      </c>
      <c r="D976" s="114" t="str">
        <f>IF(+D966&gt;"",D966&amp;" - "&amp;H967,"")</f>
        <v>Veikka Flemming - Max Lotto</v>
      </c>
      <c r="E976" s="122"/>
      <c r="F976" s="115"/>
      <c r="G976" s="131"/>
      <c r="H976" s="117"/>
      <c r="I976" s="116"/>
      <c r="J976" s="116"/>
      <c r="K976" s="117"/>
      <c r="L976" s="118">
        <f>IF(ISBLANK(G976),"",COUNTIF(G976:K976,"&gt;=0"))</f>
      </c>
      <c r="M976" s="119">
        <f>IF(ISBLANK(G976),"",(IF(LEFT(G976,1)="-",1,0)+IF(LEFT(H976,1)="-",1,0)+IF(LEFT(I976,1)="-",1,0)+IF(LEFT(J976,1)="-",1,0)+IF(LEFT(K976,1)="-",1,0)))</f>
      </c>
      <c r="N976" s="120">
        <f t="shared" si="31"/>
      </c>
      <c r="O976" s="121">
        <f t="shared" si="31"/>
      </c>
      <c r="P976" s="83"/>
      <c r="Q976" s="56"/>
    </row>
    <row r="977" spans="2:17" ht="15.75" thickBot="1">
      <c r="B977" s="83"/>
      <c r="C977" s="113" t="s">
        <v>94</v>
      </c>
      <c r="D977" s="114" t="str">
        <f>IF(+D967&gt;"",D967&amp;" - "&amp;H966,"")</f>
        <v>Aapeli Tamminen - William Reuter</v>
      </c>
      <c r="E977" s="122"/>
      <c r="F977" s="115"/>
      <c r="G977" s="117"/>
      <c r="H977" s="116"/>
      <c r="I977" s="117"/>
      <c r="J977" s="116"/>
      <c r="K977" s="116"/>
      <c r="L977" s="118">
        <f>IF(ISBLANK(G977),"",COUNTIF(G977:K977,"&gt;=0"))</f>
      </c>
      <c r="M977" s="132">
        <f>IF(ISBLANK(G977),"",(IF(LEFT(G977,1)="-",1,0)+IF(LEFT(H977,1)="-",1,0)+IF(LEFT(I977,1)="-",1,0)+IF(LEFT(J977,1)="-",1,0)+IF(LEFT(K977,1)="-",1,0)))</f>
      </c>
      <c r="N977" s="120">
        <f t="shared" si="31"/>
      </c>
      <c r="O977" s="121">
        <f t="shared" si="31"/>
      </c>
      <c r="P977" s="83"/>
      <c r="Q977" s="56"/>
    </row>
    <row r="978" spans="2:17" ht="16.5" thickBot="1">
      <c r="B978" s="78"/>
      <c r="C978" s="80"/>
      <c r="D978" s="80"/>
      <c r="E978" s="80"/>
      <c r="F978" s="80"/>
      <c r="G978" s="80"/>
      <c r="H978" s="80"/>
      <c r="I978" s="80"/>
      <c r="J978" s="133" t="s">
        <v>95</v>
      </c>
      <c r="K978" s="134"/>
      <c r="L978" s="135">
        <f>IF(ISBLANK(E973),"",SUM(L973:L977))</f>
      </c>
      <c r="M978" s="136">
        <f>IF(ISBLANK(F973),"",SUM(M973:M977))</f>
      </c>
      <c r="N978" s="137">
        <f>IF(ISBLANK(G973),"",SUM(N973:N977))</f>
        <v>3</v>
      </c>
      <c r="O978" s="138">
        <f>IF(ISBLANK(G973),"",SUM(O973:O977))</f>
        <v>0</v>
      </c>
      <c r="P978" s="83"/>
      <c r="Q978" s="56"/>
    </row>
    <row r="979" spans="2:17" ht="15">
      <c r="B979" s="78"/>
      <c r="C979" s="139" t="s">
        <v>96</v>
      </c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90"/>
      <c r="Q979" s="56"/>
    </row>
    <row r="980" spans="2:17" ht="15">
      <c r="B980" s="78"/>
      <c r="C980" s="140" t="s">
        <v>72</v>
      </c>
      <c r="D980" s="140"/>
      <c r="E980" s="140" t="s">
        <v>73</v>
      </c>
      <c r="F980" s="141"/>
      <c r="G980" s="140"/>
      <c r="H980" s="140" t="s">
        <v>41</v>
      </c>
      <c r="I980" s="141"/>
      <c r="J980" s="140"/>
      <c r="K980" s="142" t="s">
        <v>97</v>
      </c>
      <c r="L980" s="57"/>
      <c r="M980" s="80"/>
      <c r="N980" s="80"/>
      <c r="O980" s="80"/>
      <c r="P980" s="90"/>
      <c r="Q980" s="56"/>
    </row>
    <row r="981" spans="2:17" ht="16.5" thickBot="1">
      <c r="B981" s="78"/>
      <c r="C981" s="80"/>
      <c r="D981" s="80"/>
      <c r="E981" s="80"/>
      <c r="F981" s="80"/>
      <c r="G981" s="80"/>
      <c r="H981" s="80"/>
      <c r="I981" s="80"/>
      <c r="J981" s="80"/>
      <c r="K981" s="162" t="str">
        <f>IF(N978=3,D965,IF(O978=3,H965,""))</f>
        <v>KoKa 1</v>
      </c>
      <c r="L981" s="163"/>
      <c r="M981" s="163"/>
      <c r="N981" s="163"/>
      <c r="O981" s="164"/>
      <c r="P981" s="83"/>
      <c r="Q981" s="56"/>
    </row>
    <row r="982" spans="2:17" ht="18">
      <c r="B982" s="143"/>
      <c r="C982" s="144"/>
      <c r="D982" s="144"/>
      <c r="E982" s="144"/>
      <c r="F982" s="144"/>
      <c r="G982" s="144"/>
      <c r="H982" s="144"/>
      <c r="I982" s="144"/>
      <c r="J982" s="144"/>
      <c r="K982" s="145"/>
      <c r="L982" s="145"/>
      <c r="M982" s="145"/>
      <c r="N982" s="145"/>
      <c r="O982" s="145"/>
      <c r="P982" s="146"/>
      <c r="Q982" s="56"/>
    </row>
    <row r="983" spans="3:17" ht="15">
      <c r="C983" s="147" t="s">
        <v>98</v>
      </c>
      <c r="Q983" s="56"/>
    </row>
    <row r="984" ht="15">
      <c r="Q984" s="56"/>
    </row>
    <row r="985" ht="15">
      <c r="Q985" s="56"/>
    </row>
    <row r="986" ht="15">
      <c r="Q986" s="56"/>
    </row>
    <row r="989" ht="15">
      <c r="Q989" s="56"/>
    </row>
    <row r="990" ht="15">
      <c r="Q990" s="56"/>
    </row>
    <row r="991" spans="2:17" ht="15.75">
      <c r="B991" s="73"/>
      <c r="C991" s="74"/>
      <c r="D991" s="75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7"/>
      <c r="Q991" s="56"/>
    </row>
    <row r="992" spans="2:17" ht="15.75">
      <c r="B992" s="78"/>
      <c r="C992" s="57"/>
      <c r="D992" s="79" t="s">
        <v>75</v>
      </c>
      <c r="E992" s="80"/>
      <c r="F992" s="80"/>
      <c r="G992" s="57"/>
      <c r="H992" s="81" t="s">
        <v>61</v>
      </c>
      <c r="I992" s="82"/>
      <c r="J992" s="173"/>
      <c r="K992" s="174"/>
      <c r="L992" s="174"/>
      <c r="M992" s="174"/>
      <c r="N992" s="174"/>
      <c r="O992" s="175"/>
      <c r="P992" s="83"/>
      <c r="Q992" s="56"/>
    </row>
    <row r="993" spans="2:17" ht="20.25">
      <c r="B993" s="78"/>
      <c r="C993" s="84"/>
      <c r="D993" s="85" t="s">
        <v>76</v>
      </c>
      <c r="E993" s="80"/>
      <c r="F993" s="80"/>
      <c r="G993" s="57"/>
      <c r="H993" s="81" t="s">
        <v>62</v>
      </c>
      <c r="I993" s="82"/>
      <c r="J993" s="173"/>
      <c r="K993" s="174"/>
      <c r="L993" s="174"/>
      <c r="M993" s="174"/>
      <c r="N993" s="174"/>
      <c r="O993" s="175"/>
      <c r="P993" s="83"/>
      <c r="Q993" s="56"/>
    </row>
    <row r="994" spans="2:17" ht="15">
      <c r="B994" s="78"/>
      <c r="C994" s="80"/>
      <c r="D994" s="86" t="s">
        <v>77</v>
      </c>
      <c r="E994" s="80"/>
      <c r="F994" s="80"/>
      <c r="G994" s="80"/>
      <c r="H994" s="81" t="s">
        <v>63</v>
      </c>
      <c r="I994" s="87"/>
      <c r="J994" s="173"/>
      <c r="K994" s="173"/>
      <c r="L994" s="173"/>
      <c r="M994" s="173"/>
      <c r="N994" s="173"/>
      <c r="O994" s="176"/>
      <c r="P994" s="83"/>
      <c r="Q994" s="56"/>
    </row>
    <row r="995" spans="2:17" ht="15.75">
      <c r="B995" s="78"/>
      <c r="C995" s="80"/>
      <c r="D995" s="80"/>
      <c r="E995" s="80"/>
      <c r="F995" s="80"/>
      <c r="G995" s="80"/>
      <c r="H995" s="81" t="s">
        <v>78</v>
      </c>
      <c r="I995" s="82"/>
      <c r="J995" s="177"/>
      <c r="K995" s="178"/>
      <c r="L995" s="178"/>
      <c r="M995" s="88" t="s">
        <v>64</v>
      </c>
      <c r="N995" s="179"/>
      <c r="O995" s="176"/>
      <c r="P995" s="83"/>
      <c r="Q995" s="56"/>
    </row>
    <row r="996" spans="2:17" ht="15">
      <c r="B996" s="78"/>
      <c r="C996" s="57"/>
      <c r="D996" s="89" t="s">
        <v>79</v>
      </c>
      <c r="E996" s="80"/>
      <c r="F996" s="80"/>
      <c r="G996" s="80"/>
      <c r="H996" s="89" t="s">
        <v>79</v>
      </c>
      <c r="I996" s="80"/>
      <c r="J996" s="80"/>
      <c r="K996" s="80"/>
      <c r="L996" s="80"/>
      <c r="M996" s="80"/>
      <c r="N996" s="80"/>
      <c r="O996" s="80"/>
      <c r="P996" s="90"/>
      <c r="Q996" s="56"/>
    </row>
    <row r="997" spans="2:17" ht="15.75">
      <c r="B997" s="83"/>
      <c r="C997" s="91" t="s">
        <v>80</v>
      </c>
      <c r="D997" s="165" t="s">
        <v>274</v>
      </c>
      <c r="E997" s="166"/>
      <c r="F997" s="92"/>
      <c r="G997" s="93" t="s">
        <v>81</v>
      </c>
      <c r="H997" s="165" t="s">
        <v>160</v>
      </c>
      <c r="I997" s="167"/>
      <c r="J997" s="167"/>
      <c r="K997" s="167"/>
      <c r="L997" s="167"/>
      <c r="M997" s="167"/>
      <c r="N997" s="167"/>
      <c r="O997" s="168"/>
      <c r="P997" s="83"/>
      <c r="Q997" s="56"/>
    </row>
    <row r="998" spans="2:17" ht="15">
      <c r="B998" s="83"/>
      <c r="C998" s="94" t="s">
        <v>65</v>
      </c>
      <c r="D998" s="169" t="s">
        <v>275</v>
      </c>
      <c r="E998" s="170"/>
      <c r="F998" s="95"/>
      <c r="G998" s="96" t="s">
        <v>66</v>
      </c>
      <c r="H998" s="169" t="s">
        <v>256</v>
      </c>
      <c r="I998" s="171"/>
      <c r="J998" s="171"/>
      <c r="K998" s="171"/>
      <c r="L998" s="171"/>
      <c r="M998" s="171"/>
      <c r="N998" s="171"/>
      <c r="O998" s="172"/>
      <c r="P998" s="83"/>
      <c r="Q998" s="56"/>
    </row>
    <row r="999" spans="2:17" ht="15">
      <c r="B999" s="83"/>
      <c r="C999" s="97" t="s">
        <v>67</v>
      </c>
      <c r="D999" s="169" t="s">
        <v>264</v>
      </c>
      <c r="E999" s="170"/>
      <c r="F999" s="95"/>
      <c r="G999" s="98" t="s">
        <v>68</v>
      </c>
      <c r="H999" s="169" t="s">
        <v>103</v>
      </c>
      <c r="I999" s="171"/>
      <c r="J999" s="171"/>
      <c r="K999" s="171"/>
      <c r="L999" s="171"/>
      <c r="M999" s="171"/>
      <c r="N999" s="171"/>
      <c r="O999" s="172"/>
      <c r="P999" s="83"/>
      <c r="Q999" s="56"/>
    </row>
    <row r="1000" spans="2:17" ht="15">
      <c r="B1000" s="78"/>
      <c r="C1000" s="99" t="s">
        <v>82</v>
      </c>
      <c r="D1000" s="100"/>
      <c r="E1000" s="101"/>
      <c r="F1000" s="102"/>
      <c r="G1000" s="99" t="s">
        <v>82</v>
      </c>
      <c r="H1000" s="103"/>
      <c r="I1000" s="103"/>
      <c r="J1000" s="103"/>
      <c r="K1000" s="103"/>
      <c r="L1000" s="103"/>
      <c r="M1000" s="103"/>
      <c r="N1000" s="103"/>
      <c r="O1000" s="103"/>
      <c r="P1000" s="90"/>
      <c r="Q1000" s="56"/>
    </row>
    <row r="1001" spans="2:17" ht="15">
      <c r="B1001" s="83"/>
      <c r="C1001" s="94"/>
      <c r="D1001" s="169" t="s">
        <v>275</v>
      </c>
      <c r="E1001" s="170"/>
      <c r="F1001" s="95"/>
      <c r="G1001" s="96"/>
      <c r="H1001" s="169" t="s">
        <v>256</v>
      </c>
      <c r="I1001" s="171"/>
      <c r="J1001" s="171"/>
      <c r="K1001" s="171"/>
      <c r="L1001" s="171"/>
      <c r="M1001" s="171"/>
      <c r="N1001" s="171"/>
      <c r="O1001" s="172"/>
      <c r="P1001" s="83"/>
      <c r="Q1001" s="56"/>
    </row>
    <row r="1002" spans="2:17" ht="15">
      <c r="B1002" s="83"/>
      <c r="C1002" s="104"/>
      <c r="D1002" s="169" t="s">
        <v>264</v>
      </c>
      <c r="E1002" s="170"/>
      <c r="F1002" s="95"/>
      <c r="G1002" s="105"/>
      <c r="H1002" s="169" t="s">
        <v>103</v>
      </c>
      <c r="I1002" s="171"/>
      <c r="J1002" s="171"/>
      <c r="K1002" s="171"/>
      <c r="L1002" s="171"/>
      <c r="M1002" s="171"/>
      <c r="N1002" s="171"/>
      <c r="O1002" s="172"/>
      <c r="P1002" s="83"/>
      <c r="Q1002" s="56"/>
    </row>
    <row r="1003" spans="2:17" ht="15.75">
      <c r="B1003" s="78"/>
      <c r="C1003" s="80"/>
      <c r="D1003" s="80"/>
      <c r="E1003" s="80"/>
      <c r="F1003" s="80"/>
      <c r="G1003" s="89" t="s">
        <v>83</v>
      </c>
      <c r="H1003" s="106"/>
      <c r="I1003" s="106"/>
      <c r="J1003" s="106"/>
      <c r="K1003" s="80"/>
      <c r="L1003" s="80"/>
      <c r="M1003" s="80"/>
      <c r="N1003" s="107"/>
      <c r="O1003" s="57"/>
      <c r="P1003" s="90"/>
      <c r="Q1003" s="56"/>
    </row>
    <row r="1004" spans="2:17" ht="15">
      <c r="B1004" s="78"/>
      <c r="C1004" s="79" t="s">
        <v>84</v>
      </c>
      <c r="D1004" s="80"/>
      <c r="E1004" s="80"/>
      <c r="F1004" s="80"/>
      <c r="G1004" s="108" t="s">
        <v>85</v>
      </c>
      <c r="H1004" s="108" t="s">
        <v>86</v>
      </c>
      <c r="I1004" s="108" t="s">
        <v>87</v>
      </c>
      <c r="J1004" s="108" t="s">
        <v>88</v>
      </c>
      <c r="K1004" s="108" t="s">
        <v>89</v>
      </c>
      <c r="L1004" s="109" t="s">
        <v>90</v>
      </c>
      <c r="M1004" s="110"/>
      <c r="N1004" s="111" t="s">
        <v>69</v>
      </c>
      <c r="O1004" s="112" t="s">
        <v>70</v>
      </c>
      <c r="P1004" s="83"/>
      <c r="Q1004" s="56"/>
    </row>
    <row r="1005" spans="2:17" ht="15">
      <c r="B1005" s="83"/>
      <c r="C1005" s="113" t="s">
        <v>91</v>
      </c>
      <c r="D1005" s="114" t="str">
        <f>IF(D998&gt;"",D998&amp;" - "&amp;H998,"")</f>
        <v>Miro Seizt - Leon Schnabel</v>
      </c>
      <c r="E1005" s="114"/>
      <c r="F1005" s="115"/>
      <c r="G1005" s="116">
        <v>9</v>
      </c>
      <c r="H1005" s="116">
        <v>-4</v>
      </c>
      <c r="I1005" s="116">
        <v>-1</v>
      </c>
      <c r="J1005" s="117">
        <v>13</v>
      </c>
      <c r="K1005" s="116">
        <v>-8</v>
      </c>
      <c r="L1005" s="118">
        <f>IF(ISBLANK(G1005),"",COUNTIF(G1005:K1005,"&gt;=0"))</f>
        <v>2</v>
      </c>
      <c r="M1005" s="119">
        <f>IF(ISBLANK(G1005),"",(IF(LEFT(G1005,1)="-",1,0)+IF(LEFT(H1005,1)="-",1,0)+IF(LEFT(I1005,1)="-",1,0)+IF(LEFT(J1005,1)="-",1,0)+IF(LEFT(K1005,1)="-",1,0)))</f>
        <v>3</v>
      </c>
      <c r="N1005" s="120">
        <f aca="true" t="shared" si="32" ref="N1005:O1009">IF(L1005=3,1,"")</f>
      </c>
      <c r="O1005" s="121">
        <f t="shared" si="32"/>
        <v>1</v>
      </c>
      <c r="P1005" s="83"/>
      <c r="Q1005" s="56"/>
    </row>
    <row r="1006" spans="2:17" ht="15">
      <c r="B1006" s="83"/>
      <c r="C1006" s="113" t="s">
        <v>92</v>
      </c>
      <c r="D1006" s="114" t="str">
        <f>IF(D999&gt;"",D999&amp;" - "&amp;H999,"")</f>
        <v>Alex Naumi - Johan Nyberg</v>
      </c>
      <c r="E1006" s="122"/>
      <c r="F1006" s="115"/>
      <c r="G1006" s="123">
        <v>-5</v>
      </c>
      <c r="H1006" s="116">
        <v>-8</v>
      </c>
      <c r="I1006" s="116">
        <v>-6</v>
      </c>
      <c r="J1006" s="116"/>
      <c r="K1006" s="116"/>
      <c r="L1006" s="118">
        <f>IF(ISBLANK(G1006),"",COUNTIF(G1006:K1006,"&gt;=0"))</f>
        <v>0</v>
      </c>
      <c r="M1006" s="119">
        <f>IF(ISBLANK(G1006),"",(IF(LEFT(G1006,1)="-",1,0)+IF(LEFT(H1006,1)="-",1,0)+IF(LEFT(I1006,1)="-",1,0)+IF(LEFT(J1006,1)="-",1,0)+IF(LEFT(K1006,1)="-",1,0)))</f>
        <v>3</v>
      </c>
      <c r="N1006" s="120">
        <f t="shared" si="32"/>
      </c>
      <c r="O1006" s="121">
        <f t="shared" si="32"/>
        <v>1</v>
      </c>
      <c r="P1006" s="83"/>
      <c r="Q1006" s="56"/>
    </row>
    <row r="1007" spans="2:17" ht="15">
      <c r="B1007" s="83"/>
      <c r="C1007" s="124" t="s">
        <v>71</v>
      </c>
      <c r="D1007" s="125" t="str">
        <f>IF(D1001&gt;"",D1001&amp;" / "&amp;D1002,"")</f>
        <v>Miro Seizt / Alex Naumi</v>
      </c>
      <c r="E1007" s="126" t="str">
        <f>IF(H1001&gt;"",H1001&amp;" / "&amp;H1002,"")</f>
        <v>Leon Schnabel / Johan Nyberg</v>
      </c>
      <c r="F1007" s="127"/>
      <c r="G1007" s="128">
        <v>-7</v>
      </c>
      <c r="H1007" s="129">
        <v>-10</v>
      </c>
      <c r="I1007" s="130">
        <v>-6</v>
      </c>
      <c r="J1007" s="130"/>
      <c r="K1007" s="130"/>
      <c r="L1007" s="118">
        <f>IF(ISBLANK(G1007),"",COUNTIF(G1007:K1007,"&gt;=0"))</f>
        <v>0</v>
      </c>
      <c r="M1007" s="119">
        <f>IF(ISBLANK(G1007),"",(IF(LEFT(G1007,1)="-",1,0)+IF(LEFT(H1007,1)="-",1,0)+IF(LEFT(I1007,1)="-",1,0)+IF(LEFT(J1007,1)="-",1,0)+IF(LEFT(K1007,1)="-",1,0)))</f>
        <v>3</v>
      </c>
      <c r="N1007" s="120">
        <f t="shared" si="32"/>
      </c>
      <c r="O1007" s="121">
        <f t="shared" si="32"/>
        <v>1</v>
      </c>
      <c r="P1007" s="83"/>
      <c r="Q1007" s="56"/>
    </row>
    <row r="1008" spans="2:17" ht="15">
      <c r="B1008" s="83"/>
      <c r="C1008" s="113" t="s">
        <v>93</v>
      </c>
      <c r="D1008" s="114" t="str">
        <f>IF(+D998&gt;"",D998&amp;" - "&amp;H999,"")</f>
        <v>Miro Seizt - Johan Nyberg</v>
      </c>
      <c r="E1008" s="122"/>
      <c r="F1008" s="115"/>
      <c r="G1008" s="131"/>
      <c r="H1008" s="117"/>
      <c r="I1008" s="116"/>
      <c r="J1008" s="116"/>
      <c r="K1008" s="117"/>
      <c r="L1008" s="118">
        <f>IF(ISBLANK(G1008),"",COUNTIF(G1008:K1008,"&gt;=0"))</f>
      </c>
      <c r="M1008" s="119">
        <f>IF(ISBLANK(G1008),"",(IF(LEFT(G1008,1)="-",1,0)+IF(LEFT(H1008,1)="-",1,0)+IF(LEFT(I1008,1)="-",1,0)+IF(LEFT(J1008,1)="-",1,0)+IF(LEFT(K1008,1)="-",1,0)))</f>
      </c>
      <c r="N1008" s="120">
        <f t="shared" si="32"/>
      </c>
      <c r="O1008" s="121">
        <f t="shared" si="32"/>
      </c>
      <c r="P1008" s="83"/>
      <c r="Q1008" s="56"/>
    </row>
    <row r="1009" spans="2:17" ht="15.75" thickBot="1">
      <c r="B1009" s="83"/>
      <c r="C1009" s="113" t="s">
        <v>94</v>
      </c>
      <c r="D1009" s="114" t="str">
        <f>IF(+D999&gt;"",D999&amp;" - "&amp;H998,"")</f>
        <v>Alex Naumi - Leon Schnabel</v>
      </c>
      <c r="E1009" s="122"/>
      <c r="F1009" s="115"/>
      <c r="G1009" s="117"/>
      <c r="H1009" s="116"/>
      <c r="I1009" s="117"/>
      <c r="J1009" s="116"/>
      <c r="K1009" s="116"/>
      <c r="L1009" s="118">
        <f>IF(ISBLANK(G1009),"",COUNTIF(G1009:K1009,"&gt;=0"))</f>
      </c>
      <c r="M1009" s="132">
        <f>IF(ISBLANK(G1009),"",(IF(LEFT(G1009,1)="-",1,0)+IF(LEFT(H1009,1)="-",1,0)+IF(LEFT(I1009,1)="-",1,0)+IF(LEFT(J1009,1)="-",1,0)+IF(LEFT(K1009,1)="-",1,0)))</f>
      </c>
      <c r="N1009" s="120">
        <f t="shared" si="32"/>
      </c>
      <c r="O1009" s="121">
        <f t="shared" si="32"/>
      </c>
      <c r="P1009" s="83"/>
      <c r="Q1009" s="56"/>
    </row>
    <row r="1010" spans="2:17" ht="16.5" thickBot="1">
      <c r="B1010" s="78"/>
      <c r="C1010" s="80"/>
      <c r="D1010" s="80"/>
      <c r="E1010" s="80"/>
      <c r="F1010" s="80"/>
      <c r="G1010" s="80"/>
      <c r="H1010" s="80"/>
      <c r="I1010" s="80"/>
      <c r="J1010" s="133" t="s">
        <v>95</v>
      </c>
      <c r="K1010" s="134"/>
      <c r="L1010" s="135">
        <f>IF(ISBLANK(E1005),"",SUM(L1005:L1009))</f>
      </c>
      <c r="M1010" s="136">
        <f>IF(ISBLANK(F1005),"",SUM(M1005:M1009))</f>
      </c>
      <c r="N1010" s="137">
        <f>IF(ISBLANK(G1005),"",SUM(N1005:N1009))</f>
        <v>0</v>
      </c>
      <c r="O1010" s="138">
        <f>IF(ISBLANK(G1005),"",SUM(O1005:O1009))</f>
        <v>3</v>
      </c>
      <c r="P1010" s="83"/>
      <c r="Q1010" s="56"/>
    </row>
    <row r="1011" spans="2:17" ht="15">
      <c r="B1011" s="78"/>
      <c r="C1011" s="139" t="s">
        <v>96</v>
      </c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90"/>
      <c r="Q1011" s="56"/>
    </row>
    <row r="1012" spans="2:17" ht="15">
      <c r="B1012" s="78"/>
      <c r="C1012" s="140" t="s">
        <v>72</v>
      </c>
      <c r="D1012" s="140"/>
      <c r="E1012" s="140" t="s">
        <v>73</v>
      </c>
      <c r="F1012" s="141"/>
      <c r="G1012" s="140"/>
      <c r="H1012" s="140" t="s">
        <v>41</v>
      </c>
      <c r="I1012" s="141"/>
      <c r="J1012" s="140"/>
      <c r="K1012" s="142" t="s">
        <v>97</v>
      </c>
      <c r="L1012" s="57"/>
      <c r="M1012" s="80"/>
      <c r="N1012" s="80"/>
      <c r="O1012" s="80"/>
      <c r="P1012" s="90"/>
      <c r="Q1012" s="56"/>
    </row>
    <row r="1013" spans="2:17" ht="16.5" thickBot="1">
      <c r="B1013" s="78"/>
      <c r="C1013" s="80"/>
      <c r="D1013" s="80"/>
      <c r="E1013" s="80"/>
      <c r="F1013" s="80"/>
      <c r="G1013" s="80"/>
      <c r="H1013" s="80"/>
      <c r="I1013" s="80"/>
      <c r="J1013" s="80"/>
      <c r="K1013" s="162" t="str">
        <f>IF(N1010=3,D997,IF(O1010=3,H997,""))</f>
        <v>PT Espoo 2</v>
      </c>
      <c r="L1013" s="163"/>
      <c r="M1013" s="163"/>
      <c r="N1013" s="163"/>
      <c r="O1013" s="164"/>
      <c r="P1013" s="83"/>
      <c r="Q1013" s="56"/>
    </row>
    <row r="1014" spans="2:17" ht="18">
      <c r="B1014" s="143"/>
      <c r="C1014" s="144"/>
      <c r="D1014" s="144"/>
      <c r="E1014" s="144"/>
      <c r="F1014" s="144"/>
      <c r="G1014" s="144"/>
      <c r="H1014" s="144"/>
      <c r="I1014" s="144"/>
      <c r="J1014" s="144"/>
      <c r="K1014" s="145"/>
      <c r="L1014" s="145"/>
      <c r="M1014" s="145"/>
      <c r="N1014" s="145"/>
      <c r="O1014" s="145"/>
      <c r="P1014" s="146"/>
      <c r="Q1014" s="56"/>
    </row>
    <row r="1015" spans="3:17" ht="15">
      <c r="C1015" s="147" t="s">
        <v>98</v>
      </c>
      <c r="Q1015" s="56"/>
    </row>
    <row r="1016" ht="15">
      <c r="Q1016" s="56"/>
    </row>
    <row r="1017" ht="15">
      <c r="Q1017" s="56"/>
    </row>
    <row r="1018" ht="15">
      <c r="Q1018" s="56"/>
    </row>
    <row r="1019" ht="15">
      <c r="Q1019" s="56"/>
    </row>
    <row r="1020" ht="15">
      <c r="Q1020" s="56"/>
    </row>
    <row r="1021" spans="2:17" ht="15.75">
      <c r="B1021" s="73"/>
      <c r="C1021" s="74"/>
      <c r="D1021" s="75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7"/>
      <c r="Q1021" s="56"/>
    </row>
    <row r="1022" spans="2:17" ht="15.75">
      <c r="B1022" s="78"/>
      <c r="C1022" s="57"/>
      <c r="D1022" s="79" t="s">
        <v>75</v>
      </c>
      <c r="E1022" s="80"/>
      <c r="F1022" s="80"/>
      <c r="G1022" s="57"/>
      <c r="H1022" s="81" t="s">
        <v>61</v>
      </c>
      <c r="I1022" s="82"/>
      <c r="J1022" s="173"/>
      <c r="K1022" s="174"/>
      <c r="L1022" s="174"/>
      <c r="M1022" s="174"/>
      <c r="N1022" s="174"/>
      <c r="O1022" s="175"/>
      <c r="P1022" s="83"/>
      <c r="Q1022" s="56"/>
    </row>
    <row r="1023" spans="2:17" ht="20.25">
      <c r="B1023" s="78"/>
      <c r="C1023" s="84"/>
      <c r="D1023" s="85" t="s">
        <v>76</v>
      </c>
      <c r="E1023" s="80"/>
      <c r="F1023" s="80"/>
      <c r="G1023" s="57"/>
      <c r="H1023" s="81" t="s">
        <v>62</v>
      </c>
      <c r="I1023" s="82"/>
      <c r="J1023" s="173"/>
      <c r="K1023" s="174"/>
      <c r="L1023" s="174"/>
      <c r="M1023" s="174"/>
      <c r="N1023" s="174"/>
      <c r="O1023" s="175"/>
      <c r="P1023" s="83"/>
      <c r="Q1023" s="56"/>
    </row>
    <row r="1024" spans="2:17" ht="15">
      <c r="B1024" s="78"/>
      <c r="C1024" s="80"/>
      <c r="D1024" s="86" t="s">
        <v>77</v>
      </c>
      <c r="E1024" s="80"/>
      <c r="F1024" s="80"/>
      <c r="G1024" s="80"/>
      <c r="H1024" s="81" t="s">
        <v>63</v>
      </c>
      <c r="I1024" s="87"/>
      <c r="J1024" s="180" t="s">
        <v>22</v>
      </c>
      <c r="K1024" s="180"/>
      <c r="L1024" s="180"/>
      <c r="M1024" s="180"/>
      <c r="N1024" s="180"/>
      <c r="O1024" s="183"/>
      <c r="P1024" s="83"/>
      <c r="Q1024" s="56"/>
    </row>
    <row r="1025" spans="2:17" ht="15.75">
      <c r="B1025" s="78"/>
      <c r="C1025" s="80"/>
      <c r="D1025" s="80"/>
      <c r="E1025" s="80"/>
      <c r="F1025" s="80"/>
      <c r="G1025" s="80"/>
      <c r="H1025" s="81" t="s">
        <v>78</v>
      </c>
      <c r="I1025" s="82"/>
      <c r="J1025" s="177"/>
      <c r="K1025" s="178"/>
      <c r="L1025" s="178"/>
      <c r="M1025" s="88" t="s">
        <v>64</v>
      </c>
      <c r="N1025" s="179"/>
      <c r="O1025" s="176"/>
      <c r="P1025" s="83"/>
      <c r="Q1025" s="56"/>
    </row>
    <row r="1026" spans="2:17" ht="15">
      <c r="B1026" s="78"/>
      <c r="C1026" s="57"/>
      <c r="D1026" s="89" t="s">
        <v>79</v>
      </c>
      <c r="E1026" s="80"/>
      <c r="F1026" s="80"/>
      <c r="G1026" s="80"/>
      <c r="H1026" s="89" t="s">
        <v>79</v>
      </c>
      <c r="I1026" s="80"/>
      <c r="J1026" s="80"/>
      <c r="K1026" s="80"/>
      <c r="L1026" s="80"/>
      <c r="M1026" s="80"/>
      <c r="N1026" s="80"/>
      <c r="O1026" s="80"/>
      <c r="P1026" s="90"/>
      <c r="Q1026" s="56"/>
    </row>
    <row r="1027" spans="2:17" ht="15.75">
      <c r="B1027" s="83"/>
      <c r="C1027" s="91" t="s">
        <v>80</v>
      </c>
      <c r="D1027" s="165" t="s">
        <v>160</v>
      </c>
      <c r="E1027" s="166"/>
      <c r="F1027" s="92"/>
      <c r="G1027" s="93" t="s">
        <v>81</v>
      </c>
      <c r="H1027" s="165" t="s">
        <v>16</v>
      </c>
      <c r="I1027" s="167"/>
      <c r="J1027" s="167"/>
      <c r="K1027" s="167"/>
      <c r="L1027" s="167"/>
      <c r="M1027" s="167"/>
      <c r="N1027" s="167"/>
      <c r="O1027" s="168"/>
      <c r="P1027" s="83"/>
      <c r="Q1027" s="56"/>
    </row>
    <row r="1028" spans="2:17" ht="15">
      <c r="B1028" s="83"/>
      <c r="C1028" s="94" t="s">
        <v>65</v>
      </c>
      <c r="D1028" s="169" t="s">
        <v>103</v>
      </c>
      <c r="E1028" s="170"/>
      <c r="F1028" s="95"/>
      <c r="G1028" s="96" t="s">
        <v>66</v>
      </c>
      <c r="H1028" s="169" t="s">
        <v>253</v>
      </c>
      <c r="I1028" s="171"/>
      <c r="J1028" s="171"/>
      <c r="K1028" s="171"/>
      <c r="L1028" s="171"/>
      <c r="M1028" s="171"/>
      <c r="N1028" s="171"/>
      <c r="O1028" s="172"/>
      <c r="P1028" s="83"/>
      <c r="Q1028" s="56"/>
    </row>
    <row r="1029" spans="2:17" ht="15">
      <c r="B1029" s="83"/>
      <c r="C1029" s="97" t="s">
        <v>67</v>
      </c>
      <c r="D1029" s="169" t="s">
        <v>256</v>
      </c>
      <c r="E1029" s="170"/>
      <c r="F1029" s="95"/>
      <c r="G1029" s="98" t="s">
        <v>68</v>
      </c>
      <c r="H1029" s="169" t="s">
        <v>120</v>
      </c>
      <c r="I1029" s="171"/>
      <c r="J1029" s="171"/>
      <c r="K1029" s="171"/>
      <c r="L1029" s="171"/>
      <c r="M1029" s="171"/>
      <c r="N1029" s="171"/>
      <c r="O1029" s="172"/>
      <c r="P1029" s="83"/>
      <c r="Q1029" s="56"/>
    </row>
    <row r="1030" spans="2:17" ht="15">
      <c r="B1030" s="78"/>
      <c r="C1030" s="99" t="s">
        <v>82</v>
      </c>
      <c r="D1030" s="100"/>
      <c r="E1030" s="101"/>
      <c r="F1030" s="102"/>
      <c r="G1030" s="99" t="s">
        <v>82</v>
      </c>
      <c r="H1030" s="103"/>
      <c r="I1030" s="103"/>
      <c r="J1030" s="103"/>
      <c r="K1030" s="103"/>
      <c r="L1030" s="103"/>
      <c r="M1030" s="103"/>
      <c r="N1030" s="103"/>
      <c r="O1030" s="103"/>
      <c r="P1030" s="90"/>
      <c r="Q1030" s="56"/>
    </row>
    <row r="1031" spans="2:17" ht="15">
      <c r="B1031" s="83"/>
      <c r="C1031" s="94"/>
      <c r="D1031" s="169" t="s">
        <v>103</v>
      </c>
      <c r="E1031" s="170"/>
      <c r="F1031" s="95"/>
      <c r="G1031" s="96"/>
      <c r="H1031" s="169" t="s">
        <v>253</v>
      </c>
      <c r="I1031" s="171"/>
      <c r="J1031" s="171"/>
      <c r="K1031" s="171"/>
      <c r="L1031" s="171"/>
      <c r="M1031" s="171"/>
      <c r="N1031" s="171"/>
      <c r="O1031" s="172"/>
      <c r="P1031" s="83"/>
      <c r="Q1031" s="56"/>
    </row>
    <row r="1032" spans="2:17" ht="15">
      <c r="B1032" s="83"/>
      <c r="C1032" s="104"/>
      <c r="D1032" s="169" t="s">
        <v>256</v>
      </c>
      <c r="E1032" s="170"/>
      <c r="F1032" s="95"/>
      <c r="G1032" s="105"/>
      <c r="H1032" s="169" t="s">
        <v>120</v>
      </c>
      <c r="I1032" s="171"/>
      <c r="J1032" s="171"/>
      <c r="K1032" s="171"/>
      <c r="L1032" s="171"/>
      <c r="M1032" s="171"/>
      <c r="N1032" s="171"/>
      <c r="O1032" s="172"/>
      <c r="P1032" s="83"/>
      <c r="Q1032" s="56"/>
    </row>
    <row r="1033" spans="2:17" ht="15.75">
      <c r="B1033" s="78"/>
      <c r="C1033" s="80"/>
      <c r="D1033" s="80"/>
      <c r="E1033" s="80"/>
      <c r="F1033" s="80"/>
      <c r="G1033" s="89" t="s">
        <v>83</v>
      </c>
      <c r="H1033" s="106"/>
      <c r="I1033" s="106"/>
      <c r="J1033" s="106"/>
      <c r="K1033" s="80"/>
      <c r="L1033" s="80"/>
      <c r="M1033" s="80"/>
      <c r="N1033" s="107"/>
      <c r="O1033" s="57"/>
      <c r="P1033" s="90"/>
      <c r="Q1033" s="56"/>
    </row>
    <row r="1034" spans="2:17" ht="15">
      <c r="B1034" s="78"/>
      <c r="C1034" s="79" t="s">
        <v>84</v>
      </c>
      <c r="D1034" s="80"/>
      <c r="E1034" s="80"/>
      <c r="F1034" s="80"/>
      <c r="G1034" s="108" t="s">
        <v>85</v>
      </c>
      <c r="H1034" s="108" t="s">
        <v>86</v>
      </c>
      <c r="I1034" s="108" t="s">
        <v>87</v>
      </c>
      <c r="J1034" s="108" t="s">
        <v>88</v>
      </c>
      <c r="K1034" s="108" t="s">
        <v>89</v>
      </c>
      <c r="L1034" s="109" t="s">
        <v>90</v>
      </c>
      <c r="M1034" s="110"/>
      <c r="N1034" s="111" t="s">
        <v>69</v>
      </c>
      <c r="O1034" s="112" t="s">
        <v>70</v>
      </c>
      <c r="P1034" s="83"/>
      <c r="Q1034" s="56"/>
    </row>
    <row r="1035" spans="2:17" ht="15">
      <c r="B1035" s="83"/>
      <c r="C1035" s="113" t="s">
        <v>91</v>
      </c>
      <c r="D1035" s="114" t="str">
        <f>IF(D1028&gt;"",D1028&amp;" - "&amp;H1028,"")</f>
        <v>Johan Nyberg - Aapeli Tamminen</v>
      </c>
      <c r="E1035" s="114"/>
      <c r="F1035" s="115"/>
      <c r="G1035" s="116">
        <v>0</v>
      </c>
      <c r="H1035" s="116">
        <v>8</v>
      </c>
      <c r="I1035" s="116">
        <v>4</v>
      </c>
      <c r="J1035" s="117"/>
      <c r="K1035" s="116"/>
      <c r="L1035" s="118">
        <f>IF(ISBLANK(G1035),"",COUNTIF(G1035:K1035,"&gt;=0"))</f>
        <v>3</v>
      </c>
      <c r="M1035" s="119">
        <f>IF(ISBLANK(G1035),"",(IF(LEFT(G1035,1)="-",1,0)+IF(LEFT(H1035,1)="-",1,0)+IF(LEFT(I1035,1)="-",1,0)+IF(LEFT(J1035,1)="-",1,0)+IF(LEFT(K1035,1)="-",1,0)))</f>
        <v>0</v>
      </c>
      <c r="N1035" s="120">
        <f aca="true" t="shared" si="33" ref="N1035:O1039">IF(L1035=3,1,"")</f>
        <v>1</v>
      </c>
      <c r="O1035" s="121">
        <f t="shared" si="33"/>
      </c>
      <c r="P1035" s="83"/>
      <c r="Q1035" s="56"/>
    </row>
    <row r="1036" spans="2:17" ht="15">
      <c r="B1036" s="83"/>
      <c r="C1036" s="113" t="s">
        <v>92</v>
      </c>
      <c r="D1036" s="114" t="str">
        <f>IF(D1029&gt;"",D1029&amp;" - "&amp;H1029,"")</f>
        <v>Leon Schnabel - Veikka Flemming</v>
      </c>
      <c r="E1036" s="122"/>
      <c r="F1036" s="115"/>
      <c r="G1036" s="123">
        <v>-3</v>
      </c>
      <c r="H1036" s="116">
        <v>-12</v>
      </c>
      <c r="I1036" s="116">
        <v>-6</v>
      </c>
      <c r="J1036" s="116"/>
      <c r="K1036" s="116"/>
      <c r="L1036" s="118">
        <f>IF(ISBLANK(G1036),"",COUNTIF(G1036:K1036,"&gt;=0"))</f>
        <v>0</v>
      </c>
      <c r="M1036" s="119">
        <f>IF(ISBLANK(G1036),"",(IF(LEFT(G1036,1)="-",1,0)+IF(LEFT(H1036,1)="-",1,0)+IF(LEFT(I1036,1)="-",1,0)+IF(LEFT(J1036,1)="-",1,0)+IF(LEFT(K1036,1)="-",1,0)))</f>
        <v>3</v>
      </c>
      <c r="N1036" s="120">
        <f t="shared" si="33"/>
      </c>
      <c r="O1036" s="121">
        <f t="shared" si="33"/>
        <v>1</v>
      </c>
      <c r="P1036" s="83"/>
      <c r="Q1036" s="56"/>
    </row>
    <row r="1037" spans="2:17" ht="15">
      <c r="B1037" s="83"/>
      <c r="C1037" s="124" t="s">
        <v>71</v>
      </c>
      <c r="D1037" s="125" t="str">
        <f>IF(D1031&gt;"",D1031&amp;" / "&amp;D1032,"")</f>
        <v>Johan Nyberg / Leon Schnabel</v>
      </c>
      <c r="E1037" s="126" t="str">
        <f>IF(H1031&gt;"",H1031&amp;" / "&amp;H1032,"")</f>
        <v>Aapeli Tamminen / Veikka Flemming</v>
      </c>
      <c r="F1037" s="127"/>
      <c r="G1037" s="128">
        <v>-9</v>
      </c>
      <c r="H1037" s="129">
        <v>-11</v>
      </c>
      <c r="I1037" s="130">
        <v>-9</v>
      </c>
      <c r="J1037" s="130"/>
      <c r="K1037" s="130"/>
      <c r="L1037" s="118">
        <f>IF(ISBLANK(G1037),"",COUNTIF(G1037:K1037,"&gt;=0"))</f>
        <v>0</v>
      </c>
      <c r="M1037" s="119">
        <f>IF(ISBLANK(G1037),"",(IF(LEFT(G1037,1)="-",1,0)+IF(LEFT(H1037,1)="-",1,0)+IF(LEFT(I1037,1)="-",1,0)+IF(LEFT(J1037,1)="-",1,0)+IF(LEFT(K1037,1)="-",1,0)))</f>
        <v>3</v>
      </c>
      <c r="N1037" s="120">
        <f t="shared" si="33"/>
      </c>
      <c r="O1037" s="121">
        <f t="shared" si="33"/>
        <v>1</v>
      </c>
      <c r="P1037" s="83"/>
      <c r="Q1037" s="56"/>
    </row>
    <row r="1038" spans="2:17" ht="15">
      <c r="B1038" s="83"/>
      <c r="C1038" s="113" t="s">
        <v>93</v>
      </c>
      <c r="D1038" s="114" t="str">
        <f>IF(+D1028&gt;"",D1028&amp;" - "&amp;H1029,"")</f>
        <v>Johan Nyberg - Veikka Flemming</v>
      </c>
      <c r="E1038" s="122"/>
      <c r="F1038" s="115"/>
      <c r="G1038" s="131">
        <v>7</v>
      </c>
      <c r="H1038" s="117">
        <v>-6</v>
      </c>
      <c r="I1038" s="116">
        <v>-4</v>
      </c>
      <c r="J1038" s="116">
        <v>-5</v>
      </c>
      <c r="K1038" s="117"/>
      <c r="L1038" s="118">
        <f>IF(ISBLANK(G1038),"",COUNTIF(G1038:K1038,"&gt;=0"))</f>
        <v>1</v>
      </c>
      <c r="M1038" s="119">
        <f>IF(ISBLANK(G1038),"",(IF(LEFT(G1038,1)="-",1,0)+IF(LEFT(H1038,1)="-",1,0)+IF(LEFT(I1038,1)="-",1,0)+IF(LEFT(J1038,1)="-",1,0)+IF(LEFT(K1038,1)="-",1,0)))</f>
        <v>3</v>
      </c>
      <c r="N1038" s="120">
        <f t="shared" si="33"/>
      </c>
      <c r="O1038" s="121">
        <f t="shared" si="33"/>
        <v>1</v>
      </c>
      <c r="P1038" s="83"/>
      <c r="Q1038" s="56"/>
    </row>
    <row r="1039" spans="2:17" ht="15.75" thickBot="1">
      <c r="B1039" s="83"/>
      <c r="C1039" s="113" t="s">
        <v>94</v>
      </c>
      <c r="D1039" s="114" t="str">
        <f>IF(+D1029&gt;"",D1029&amp;" - "&amp;H1028,"")</f>
        <v>Leon Schnabel - Aapeli Tamminen</v>
      </c>
      <c r="E1039" s="122"/>
      <c r="F1039" s="115"/>
      <c r="G1039" s="117"/>
      <c r="H1039" s="116"/>
      <c r="I1039" s="117"/>
      <c r="J1039" s="116"/>
      <c r="K1039" s="116"/>
      <c r="L1039" s="118">
        <f>IF(ISBLANK(G1039),"",COUNTIF(G1039:K1039,"&gt;=0"))</f>
      </c>
      <c r="M1039" s="132">
        <f>IF(ISBLANK(G1039),"",(IF(LEFT(G1039,1)="-",1,0)+IF(LEFT(H1039,1)="-",1,0)+IF(LEFT(I1039,1)="-",1,0)+IF(LEFT(J1039,1)="-",1,0)+IF(LEFT(K1039,1)="-",1,0)))</f>
      </c>
      <c r="N1039" s="120">
        <f t="shared" si="33"/>
      </c>
      <c r="O1039" s="121">
        <f t="shared" si="33"/>
      </c>
      <c r="P1039" s="83"/>
      <c r="Q1039" s="56"/>
    </row>
    <row r="1040" spans="2:17" ht="16.5" thickBot="1">
      <c r="B1040" s="78"/>
      <c r="C1040" s="80"/>
      <c r="D1040" s="80"/>
      <c r="E1040" s="80"/>
      <c r="F1040" s="80"/>
      <c r="G1040" s="80"/>
      <c r="H1040" s="80"/>
      <c r="I1040" s="80"/>
      <c r="J1040" s="133" t="s">
        <v>95</v>
      </c>
      <c r="K1040" s="134"/>
      <c r="L1040" s="135">
        <f>IF(ISBLANK(E1035),"",SUM(L1035:L1039))</f>
      </c>
      <c r="M1040" s="136">
        <f>IF(ISBLANK(F1035),"",SUM(M1035:M1039))</f>
      </c>
      <c r="N1040" s="137">
        <f>IF(ISBLANK(G1035),"",SUM(N1035:N1039))</f>
        <v>1</v>
      </c>
      <c r="O1040" s="138">
        <f>IF(ISBLANK(G1035),"",SUM(O1035:O1039))</f>
        <v>3</v>
      </c>
      <c r="P1040" s="83"/>
      <c r="Q1040" s="56"/>
    </row>
    <row r="1041" spans="2:17" ht="15">
      <c r="B1041" s="78"/>
      <c r="C1041" s="139" t="s">
        <v>96</v>
      </c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90"/>
      <c r="Q1041" s="56"/>
    </row>
    <row r="1042" spans="2:17" ht="15">
      <c r="B1042" s="78"/>
      <c r="C1042" s="140" t="s">
        <v>72</v>
      </c>
      <c r="D1042" s="140"/>
      <c r="E1042" s="140" t="s">
        <v>73</v>
      </c>
      <c r="F1042" s="141"/>
      <c r="G1042" s="140"/>
      <c r="H1042" s="140" t="s">
        <v>41</v>
      </c>
      <c r="I1042" s="141"/>
      <c r="J1042" s="140"/>
      <c r="K1042" s="142" t="s">
        <v>97</v>
      </c>
      <c r="L1042" s="57"/>
      <c r="M1042" s="80"/>
      <c r="N1042" s="80"/>
      <c r="O1042" s="80"/>
      <c r="P1042" s="90"/>
      <c r="Q1042" s="56"/>
    </row>
    <row r="1043" spans="2:17" ht="16.5" thickBot="1">
      <c r="B1043" s="78"/>
      <c r="C1043" s="80"/>
      <c r="D1043" s="80"/>
      <c r="E1043" s="80"/>
      <c r="F1043" s="80"/>
      <c r="G1043" s="80"/>
      <c r="H1043" s="80"/>
      <c r="I1043" s="80"/>
      <c r="J1043" s="80"/>
      <c r="K1043" s="162" t="str">
        <f>IF(N1040=3,D1027,IF(O1040=3,H1027,""))</f>
        <v>KOKA 1</v>
      </c>
      <c r="L1043" s="163"/>
      <c r="M1043" s="163"/>
      <c r="N1043" s="163"/>
      <c r="O1043" s="164"/>
      <c r="P1043" s="83"/>
      <c r="Q1043" s="56"/>
    </row>
    <row r="1044" spans="2:17" ht="18">
      <c r="B1044" s="143"/>
      <c r="C1044" s="144"/>
      <c r="D1044" s="144"/>
      <c r="E1044" s="144"/>
      <c r="F1044" s="144"/>
      <c r="G1044" s="144"/>
      <c r="H1044" s="144"/>
      <c r="I1044" s="144"/>
      <c r="J1044" s="144"/>
      <c r="K1044" s="145"/>
      <c r="L1044" s="145"/>
      <c r="M1044" s="145"/>
      <c r="N1044" s="145"/>
      <c r="O1044" s="145"/>
      <c r="P1044" s="146"/>
      <c r="Q1044" s="56"/>
    </row>
    <row r="1045" spans="3:17" ht="15">
      <c r="C1045" s="147" t="s">
        <v>98</v>
      </c>
      <c r="Q1045" s="56"/>
    </row>
    <row r="1046" ht="15">
      <c r="Q1046" s="56"/>
    </row>
    <row r="1047" ht="15">
      <c r="Q1047" s="56"/>
    </row>
    <row r="1048" ht="15">
      <c r="Q1048" s="56"/>
    </row>
    <row r="1049" ht="15">
      <c r="Q1049" s="56"/>
    </row>
    <row r="1050" ht="15">
      <c r="Q1050" s="56"/>
    </row>
    <row r="1051" spans="2:17" ht="15.75">
      <c r="B1051" s="73"/>
      <c r="C1051" s="74"/>
      <c r="D1051" s="75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7"/>
      <c r="Q1051" s="56"/>
    </row>
    <row r="1052" spans="2:17" ht="15.75">
      <c r="B1052" s="78"/>
      <c r="C1052" s="57"/>
      <c r="D1052" s="79" t="s">
        <v>75</v>
      </c>
      <c r="E1052" s="80"/>
      <c r="F1052" s="80"/>
      <c r="G1052" s="57"/>
      <c r="H1052" s="81" t="s">
        <v>61</v>
      </c>
      <c r="I1052" s="82"/>
      <c r="J1052" s="173"/>
      <c r="K1052" s="174"/>
      <c r="L1052" s="174"/>
      <c r="M1052" s="174"/>
      <c r="N1052" s="174"/>
      <c r="O1052" s="175"/>
      <c r="P1052" s="83"/>
      <c r="Q1052" s="56"/>
    </row>
    <row r="1053" spans="2:17" ht="20.25">
      <c r="B1053" s="78"/>
      <c r="C1053" s="84"/>
      <c r="D1053" s="85" t="s">
        <v>76</v>
      </c>
      <c r="E1053" s="80"/>
      <c r="F1053" s="80"/>
      <c r="G1053" s="57"/>
      <c r="H1053" s="81" t="s">
        <v>62</v>
      </c>
      <c r="I1053" s="82"/>
      <c r="J1053" s="173"/>
      <c r="K1053" s="174"/>
      <c r="L1053" s="174"/>
      <c r="M1053" s="174"/>
      <c r="N1053" s="174"/>
      <c r="O1053" s="175"/>
      <c r="P1053" s="83"/>
      <c r="Q1053" s="56"/>
    </row>
    <row r="1054" spans="2:17" ht="15">
      <c r="B1054" s="78"/>
      <c r="C1054" s="80"/>
      <c r="D1054" s="86" t="s">
        <v>77</v>
      </c>
      <c r="E1054" s="80"/>
      <c r="F1054" s="80"/>
      <c r="G1054" s="80"/>
      <c r="H1054" s="81" t="s">
        <v>63</v>
      </c>
      <c r="I1054" s="87"/>
      <c r="J1054" s="173"/>
      <c r="K1054" s="173"/>
      <c r="L1054" s="173"/>
      <c r="M1054" s="173"/>
      <c r="N1054" s="173"/>
      <c r="O1054" s="176"/>
      <c r="P1054" s="83"/>
      <c r="Q1054" s="56"/>
    </row>
    <row r="1055" spans="2:17" ht="15.75">
      <c r="B1055" s="78"/>
      <c r="C1055" s="80"/>
      <c r="D1055" s="80"/>
      <c r="E1055" s="80"/>
      <c r="F1055" s="80"/>
      <c r="G1055" s="80"/>
      <c r="H1055" s="81" t="s">
        <v>78</v>
      </c>
      <c r="I1055" s="82"/>
      <c r="J1055" s="177"/>
      <c r="K1055" s="178"/>
      <c r="L1055" s="178"/>
      <c r="M1055" s="88" t="s">
        <v>64</v>
      </c>
      <c r="N1055" s="179"/>
      <c r="O1055" s="176"/>
      <c r="P1055" s="83"/>
      <c r="Q1055" s="56"/>
    </row>
    <row r="1056" spans="2:17" ht="15">
      <c r="B1056" s="78"/>
      <c r="C1056" s="57"/>
      <c r="D1056" s="89" t="s">
        <v>79</v>
      </c>
      <c r="E1056" s="80"/>
      <c r="F1056" s="80"/>
      <c r="G1056" s="80"/>
      <c r="H1056" s="89" t="s">
        <v>79</v>
      </c>
      <c r="I1056" s="80"/>
      <c r="J1056" s="80"/>
      <c r="K1056" s="80"/>
      <c r="L1056" s="80"/>
      <c r="M1056" s="80"/>
      <c r="N1056" s="80"/>
      <c r="O1056" s="80"/>
      <c r="P1056" s="90"/>
      <c r="Q1056" s="56"/>
    </row>
    <row r="1057" spans="2:17" ht="15.75">
      <c r="B1057" s="83"/>
      <c r="C1057" s="91" t="s">
        <v>80</v>
      </c>
      <c r="D1057" s="165" t="s">
        <v>249</v>
      </c>
      <c r="E1057" s="166"/>
      <c r="F1057" s="92"/>
      <c r="G1057" s="93" t="s">
        <v>81</v>
      </c>
      <c r="H1057" s="165" t="s">
        <v>164</v>
      </c>
      <c r="I1057" s="167"/>
      <c r="J1057" s="167"/>
      <c r="K1057" s="167"/>
      <c r="L1057" s="167"/>
      <c r="M1057" s="167"/>
      <c r="N1057" s="167"/>
      <c r="O1057" s="168"/>
      <c r="P1057" s="83"/>
      <c r="Q1057" s="56"/>
    </row>
    <row r="1058" spans="2:17" ht="15">
      <c r="B1058" s="83"/>
      <c r="C1058" s="94" t="s">
        <v>65</v>
      </c>
      <c r="D1058" s="169" t="s">
        <v>254</v>
      </c>
      <c r="E1058" s="170"/>
      <c r="F1058" s="95"/>
      <c r="G1058" s="96" t="s">
        <v>66</v>
      </c>
      <c r="H1058" s="169" t="s">
        <v>101</v>
      </c>
      <c r="I1058" s="171"/>
      <c r="J1058" s="171"/>
      <c r="K1058" s="171"/>
      <c r="L1058" s="171"/>
      <c r="M1058" s="171"/>
      <c r="N1058" s="171"/>
      <c r="O1058" s="172"/>
      <c r="P1058" s="83"/>
      <c r="Q1058" s="56"/>
    </row>
    <row r="1059" spans="2:17" ht="15">
      <c r="B1059" s="83"/>
      <c r="C1059" s="97" t="s">
        <v>67</v>
      </c>
      <c r="D1059" s="169" t="s">
        <v>251</v>
      </c>
      <c r="E1059" s="170"/>
      <c r="F1059" s="95"/>
      <c r="G1059" s="98" t="s">
        <v>68</v>
      </c>
      <c r="H1059" s="169" t="s">
        <v>104</v>
      </c>
      <c r="I1059" s="171"/>
      <c r="J1059" s="171"/>
      <c r="K1059" s="171"/>
      <c r="L1059" s="171"/>
      <c r="M1059" s="171"/>
      <c r="N1059" s="171"/>
      <c r="O1059" s="172"/>
      <c r="P1059" s="83"/>
      <c r="Q1059" s="56"/>
    </row>
    <row r="1060" spans="2:17" ht="15">
      <c r="B1060" s="78"/>
      <c r="C1060" s="99" t="s">
        <v>82</v>
      </c>
      <c r="D1060" s="100"/>
      <c r="E1060" s="101"/>
      <c r="F1060" s="102"/>
      <c r="G1060" s="99" t="s">
        <v>82</v>
      </c>
      <c r="H1060" s="103"/>
      <c r="I1060" s="103"/>
      <c r="J1060" s="103"/>
      <c r="K1060" s="103"/>
      <c r="L1060" s="103"/>
      <c r="M1060" s="103"/>
      <c r="N1060" s="103"/>
      <c r="O1060" s="103"/>
      <c r="P1060" s="90"/>
      <c r="Q1060" s="56"/>
    </row>
    <row r="1061" spans="2:17" ht="15">
      <c r="B1061" s="83"/>
      <c r="C1061" s="94"/>
      <c r="D1061" s="169" t="s">
        <v>251</v>
      </c>
      <c r="E1061" s="170"/>
      <c r="F1061" s="95"/>
      <c r="G1061" s="96"/>
      <c r="H1061" s="169" t="s">
        <v>101</v>
      </c>
      <c r="I1061" s="171"/>
      <c r="J1061" s="171"/>
      <c r="K1061" s="171"/>
      <c r="L1061" s="171"/>
      <c r="M1061" s="171"/>
      <c r="N1061" s="171"/>
      <c r="O1061" s="172"/>
      <c r="P1061" s="83"/>
      <c r="Q1061" s="56"/>
    </row>
    <row r="1062" spans="2:17" ht="15">
      <c r="B1062" s="83"/>
      <c r="C1062" s="104"/>
      <c r="D1062" s="169" t="s">
        <v>252</v>
      </c>
      <c r="E1062" s="170"/>
      <c r="F1062" s="95"/>
      <c r="G1062" s="105"/>
      <c r="H1062" s="169" t="s">
        <v>104</v>
      </c>
      <c r="I1062" s="171"/>
      <c r="J1062" s="171"/>
      <c r="K1062" s="171"/>
      <c r="L1062" s="171"/>
      <c r="M1062" s="171"/>
      <c r="N1062" s="171"/>
      <c r="O1062" s="172"/>
      <c r="P1062" s="83"/>
      <c r="Q1062" s="56"/>
    </row>
    <row r="1063" spans="2:17" ht="15.75">
      <c r="B1063" s="78"/>
      <c r="C1063" s="80"/>
      <c r="D1063" s="80"/>
      <c r="E1063" s="80"/>
      <c r="F1063" s="80"/>
      <c r="G1063" s="89" t="s">
        <v>83</v>
      </c>
      <c r="H1063" s="106"/>
      <c r="I1063" s="106"/>
      <c r="J1063" s="106"/>
      <c r="K1063" s="80"/>
      <c r="L1063" s="80"/>
      <c r="M1063" s="80"/>
      <c r="N1063" s="107"/>
      <c r="O1063" s="57"/>
      <c r="P1063" s="90"/>
      <c r="Q1063" s="56"/>
    </row>
    <row r="1064" spans="2:17" ht="15">
      <c r="B1064" s="78"/>
      <c r="C1064" s="79" t="s">
        <v>84</v>
      </c>
      <c r="D1064" s="80"/>
      <c r="E1064" s="80"/>
      <c r="F1064" s="80"/>
      <c r="G1064" s="108" t="s">
        <v>85</v>
      </c>
      <c r="H1064" s="108" t="s">
        <v>86</v>
      </c>
      <c r="I1064" s="108" t="s">
        <v>87</v>
      </c>
      <c r="J1064" s="108" t="s">
        <v>88</v>
      </c>
      <c r="K1064" s="108" t="s">
        <v>89</v>
      </c>
      <c r="L1064" s="109" t="s">
        <v>90</v>
      </c>
      <c r="M1064" s="110"/>
      <c r="N1064" s="111" t="s">
        <v>69</v>
      </c>
      <c r="O1064" s="112" t="s">
        <v>70</v>
      </c>
      <c r="P1064" s="83"/>
      <c r="Q1064" s="56"/>
    </row>
    <row r="1065" spans="2:17" ht="15">
      <c r="B1065" s="83"/>
      <c r="C1065" s="113" t="s">
        <v>91</v>
      </c>
      <c r="D1065" s="114" t="str">
        <f>IF(D1058&gt;"",D1058&amp;" - "&amp;H1058,"")</f>
        <v>Aleksi Tiljander - Rolands Jansons</v>
      </c>
      <c r="E1065" s="114"/>
      <c r="F1065" s="115"/>
      <c r="G1065" s="116">
        <v>-5</v>
      </c>
      <c r="H1065" s="116">
        <v>-4</v>
      </c>
      <c r="I1065" s="116">
        <v>-5</v>
      </c>
      <c r="J1065" s="117"/>
      <c r="K1065" s="116"/>
      <c r="L1065" s="118">
        <f>IF(ISBLANK(G1065),"",COUNTIF(G1065:K1065,"&gt;=0"))</f>
        <v>0</v>
      </c>
      <c r="M1065" s="119">
        <f>IF(ISBLANK(G1065),"",(IF(LEFT(G1065,1)="-",1,0)+IF(LEFT(H1065,1)="-",1,0)+IF(LEFT(I1065,1)="-",1,0)+IF(LEFT(J1065,1)="-",1,0)+IF(LEFT(K1065,1)="-",1,0)))</f>
        <v>3</v>
      </c>
      <c r="N1065" s="120">
        <f aca="true" t="shared" si="34" ref="N1065:O1069">IF(L1065=3,1,"")</f>
      </c>
      <c r="O1065" s="121">
        <f t="shared" si="34"/>
        <v>1</v>
      </c>
      <c r="P1065" s="83"/>
      <c r="Q1065" s="56"/>
    </row>
    <row r="1066" spans="2:17" ht="15">
      <c r="B1066" s="83"/>
      <c r="C1066" s="113" t="s">
        <v>92</v>
      </c>
      <c r="D1066" s="114" t="str">
        <f>IF(D1059&gt;"",D1059&amp;" - "&amp;H1059,"")</f>
        <v>Joonatan Nieminen - Erik Kemppainen</v>
      </c>
      <c r="E1066" s="122"/>
      <c r="F1066" s="115"/>
      <c r="G1066" s="123">
        <v>6</v>
      </c>
      <c r="H1066" s="116">
        <v>8</v>
      </c>
      <c r="I1066" s="116">
        <v>8</v>
      </c>
      <c r="J1066" s="116"/>
      <c r="K1066" s="116"/>
      <c r="L1066" s="118">
        <f>IF(ISBLANK(G1066),"",COUNTIF(G1066:K1066,"&gt;=0"))</f>
        <v>3</v>
      </c>
      <c r="M1066" s="119">
        <f>IF(ISBLANK(G1066),"",(IF(LEFT(G1066,1)="-",1,0)+IF(LEFT(H1066,1)="-",1,0)+IF(LEFT(I1066,1)="-",1,0)+IF(LEFT(J1066,1)="-",1,0)+IF(LEFT(K1066,1)="-",1,0)))</f>
        <v>0</v>
      </c>
      <c r="N1066" s="120">
        <f t="shared" si="34"/>
        <v>1</v>
      </c>
      <c r="O1066" s="121">
        <f t="shared" si="34"/>
      </c>
      <c r="P1066" s="83"/>
      <c r="Q1066" s="56"/>
    </row>
    <row r="1067" spans="2:17" ht="15">
      <c r="B1067" s="83"/>
      <c r="C1067" s="124" t="s">
        <v>71</v>
      </c>
      <c r="D1067" s="125" t="str">
        <f>IF(D1061&gt;"",D1061&amp;" / "&amp;D1062,"")</f>
        <v>Joonatan Nieminen / Eero Ahola</v>
      </c>
      <c r="E1067" s="126" t="str">
        <f>IF(H1061&gt;"",H1061&amp;" / "&amp;H1062,"")</f>
        <v>Rolands Jansons / Erik Kemppainen</v>
      </c>
      <c r="F1067" s="127"/>
      <c r="G1067" s="128">
        <v>10</v>
      </c>
      <c r="H1067" s="129">
        <v>-10</v>
      </c>
      <c r="I1067" s="130">
        <v>-10</v>
      </c>
      <c r="J1067" s="130">
        <v>6</v>
      </c>
      <c r="K1067" s="130">
        <v>10</v>
      </c>
      <c r="L1067" s="118">
        <f>IF(ISBLANK(G1067),"",COUNTIF(G1067:K1067,"&gt;=0"))</f>
        <v>3</v>
      </c>
      <c r="M1067" s="119">
        <f>IF(ISBLANK(G1067),"",(IF(LEFT(G1067,1)="-",1,0)+IF(LEFT(H1067,1)="-",1,0)+IF(LEFT(I1067,1)="-",1,0)+IF(LEFT(J1067,1)="-",1,0)+IF(LEFT(K1067,1)="-",1,0)))</f>
        <v>2</v>
      </c>
      <c r="N1067" s="120">
        <f t="shared" si="34"/>
        <v>1</v>
      </c>
      <c r="O1067" s="121">
        <f t="shared" si="34"/>
      </c>
      <c r="P1067" s="83"/>
      <c r="Q1067" s="56"/>
    </row>
    <row r="1068" spans="2:17" ht="15">
      <c r="B1068" s="83"/>
      <c r="C1068" s="113" t="s">
        <v>93</v>
      </c>
      <c r="D1068" s="114" t="str">
        <f>IF(+D1058&gt;"",D1058&amp;" - "&amp;H1059,"")</f>
        <v>Aleksi Tiljander - Erik Kemppainen</v>
      </c>
      <c r="E1068" s="122"/>
      <c r="F1068" s="115"/>
      <c r="G1068" s="131">
        <v>-10</v>
      </c>
      <c r="H1068" s="117">
        <v>-5</v>
      </c>
      <c r="I1068" s="116">
        <v>-5</v>
      </c>
      <c r="J1068" s="116"/>
      <c r="K1068" s="117"/>
      <c r="L1068" s="118">
        <f>IF(ISBLANK(G1068),"",COUNTIF(G1068:K1068,"&gt;=0"))</f>
        <v>0</v>
      </c>
      <c r="M1068" s="119">
        <f>IF(ISBLANK(G1068),"",(IF(LEFT(G1068,1)="-",1,0)+IF(LEFT(H1068,1)="-",1,0)+IF(LEFT(I1068,1)="-",1,0)+IF(LEFT(J1068,1)="-",1,0)+IF(LEFT(K1068,1)="-",1,0)))</f>
        <v>3</v>
      </c>
      <c r="N1068" s="120">
        <f t="shared" si="34"/>
      </c>
      <c r="O1068" s="121">
        <f t="shared" si="34"/>
        <v>1</v>
      </c>
      <c r="P1068" s="83"/>
      <c r="Q1068" s="56"/>
    </row>
    <row r="1069" spans="2:17" ht="15.75" thickBot="1">
      <c r="B1069" s="83"/>
      <c r="C1069" s="113" t="s">
        <v>94</v>
      </c>
      <c r="D1069" s="114" t="str">
        <f>IF(+D1059&gt;"",D1059&amp;" - "&amp;H1058,"")</f>
        <v>Joonatan Nieminen - Rolands Jansons</v>
      </c>
      <c r="E1069" s="122"/>
      <c r="F1069" s="115"/>
      <c r="G1069" s="117">
        <v>4</v>
      </c>
      <c r="H1069" s="116">
        <v>5</v>
      </c>
      <c r="I1069" s="117">
        <v>9</v>
      </c>
      <c r="J1069" s="116"/>
      <c r="K1069" s="116"/>
      <c r="L1069" s="118">
        <f>IF(ISBLANK(G1069),"",COUNTIF(G1069:K1069,"&gt;=0"))</f>
        <v>3</v>
      </c>
      <c r="M1069" s="132">
        <f>IF(ISBLANK(G1069),"",(IF(LEFT(G1069,1)="-",1,0)+IF(LEFT(H1069,1)="-",1,0)+IF(LEFT(I1069,1)="-",1,0)+IF(LEFT(J1069,1)="-",1,0)+IF(LEFT(K1069,1)="-",1,0)))</f>
        <v>0</v>
      </c>
      <c r="N1069" s="120">
        <f t="shared" si="34"/>
        <v>1</v>
      </c>
      <c r="O1069" s="121">
        <f t="shared" si="34"/>
      </c>
      <c r="P1069" s="83"/>
      <c r="Q1069" s="56"/>
    </row>
    <row r="1070" spans="2:17" ht="16.5" thickBot="1">
      <c r="B1070" s="78"/>
      <c r="C1070" s="80"/>
      <c r="D1070" s="80"/>
      <c r="E1070" s="80"/>
      <c r="F1070" s="80"/>
      <c r="G1070" s="80"/>
      <c r="H1070" s="80"/>
      <c r="I1070" s="80"/>
      <c r="J1070" s="133" t="s">
        <v>95</v>
      </c>
      <c r="K1070" s="134"/>
      <c r="L1070" s="135">
        <f>IF(ISBLANK(E1065),"",SUM(L1065:L1069))</f>
      </c>
      <c r="M1070" s="136">
        <f>IF(ISBLANK(F1065),"",SUM(M1065:M1069))</f>
      </c>
      <c r="N1070" s="137">
        <f>IF(ISBLANK(G1065),"",SUM(N1065:N1069))</f>
        <v>3</v>
      </c>
      <c r="O1070" s="138">
        <f>IF(ISBLANK(G1065),"",SUM(O1065:O1069))</f>
        <v>2</v>
      </c>
      <c r="P1070" s="83"/>
      <c r="Q1070" s="56"/>
    </row>
    <row r="1071" spans="2:17" ht="15">
      <c r="B1071" s="78"/>
      <c r="C1071" s="139" t="s">
        <v>96</v>
      </c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90"/>
      <c r="Q1071" s="56"/>
    </row>
    <row r="1072" spans="2:17" ht="15">
      <c r="B1072" s="78"/>
      <c r="C1072" s="140" t="s">
        <v>72</v>
      </c>
      <c r="D1072" s="140"/>
      <c r="E1072" s="140" t="s">
        <v>73</v>
      </c>
      <c r="F1072" s="141"/>
      <c r="G1072" s="140"/>
      <c r="H1072" s="140" t="s">
        <v>41</v>
      </c>
      <c r="I1072" s="141"/>
      <c r="J1072" s="140"/>
      <c r="K1072" s="142" t="s">
        <v>97</v>
      </c>
      <c r="L1072" s="57"/>
      <c r="M1072" s="80"/>
      <c r="N1072" s="80"/>
      <c r="O1072" s="80"/>
      <c r="P1072" s="90"/>
      <c r="Q1072" s="56"/>
    </row>
    <row r="1073" spans="2:17" ht="16.5" thickBot="1">
      <c r="B1073" s="78"/>
      <c r="C1073" s="80"/>
      <c r="D1073" s="80"/>
      <c r="E1073" s="80"/>
      <c r="F1073" s="80"/>
      <c r="G1073" s="80"/>
      <c r="H1073" s="80"/>
      <c r="I1073" s="80"/>
      <c r="J1073" s="80"/>
      <c r="K1073" s="162" t="str">
        <f>IF(N1070=3,D1057,IF(O1070=3,H1057,""))</f>
        <v>POR 83</v>
      </c>
      <c r="L1073" s="163"/>
      <c r="M1073" s="163"/>
      <c r="N1073" s="163"/>
      <c r="O1073" s="164"/>
      <c r="P1073" s="83"/>
      <c r="Q1073" s="56"/>
    </row>
    <row r="1074" spans="2:17" ht="18">
      <c r="B1074" s="143"/>
      <c r="C1074" s="144"/>
      <c r="D1074" s="144"/>
      <c r="E1074" s="144"/>
      <c r="F1074" s="144"/>
      <c r="G1074" s="144"/>
      <c r="H1074" s="144"/>
      <c r="I1074" s="144"/>
      <c r="J1074" s="144"/>
      <c r="K1074" s="145"/>
      <c r="L1074" s="145"/>
      <c r="M1074" s="145"/>
      <c r="N1074" s="145"/>
      <c r="O1074" s="145"/>
      <c r="P1074" s="146"/>
      <c r="Q1074" s="56"/>
    </row>
    <row r="1075" spans="3:17" ht="15">
      <c r="C1075" s="147" t="s">
        <v>98</v>
      </c>
      <c r="Q1075" s="56"/>
    </row>
    <row r="1076" ht="15">
      <c r="Q1076" s="56"/>
    </row>
    <row r="1077" ht="15">
      <c r="Q1077" s="56"/>
    </row>
    <row r="1078" ht="15">
      <c r="Q1078" s="56"/>
    </row>
    <row r="1079" ht="15">
      <c r="Q1079" s="56"/>
    </row>
    <row r="1080" ht="15">
      <c r="Q1080" s="56"/>
    </row>
    <row r="1081" spans="2:17" ht="15.75">
      <c r="B1081" s="73"/>
      <c r="C1081" s="74"/>
      <c r="D1081" s="75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7"/>
      <c r="Q1081" s="56"/>
    </row>
    <row r="1082" spans="2:17" ht="15.75">
      <c r="B1082" s="78"/>
      <c r="C1082" s="57"/>
      <c r="D1082" s="79" t="s">
        <v>75</v>
      </c>
      <c r="E1082" s="80"/>
      <c r="F1082" s="80"/>
      <c r="G1082" s="57"/>
      <c r="H1082" s="81" t="s">
        <v>61</v>
      </c>
      <c r="I1082" s="82"/>
      <c r="J1082" s="173"/>
      <c r="K1082" s="174"/>
      <c r="L1082" s="174"/>
      <c r="M1082" s="174"/>
      <c r="N1082" s="174"/>
      <c r="O1082" s="175"/>
      <c r="P1082" s="83"/>
      <c r="Q1082" s="56"/>
    </row>
    <row r="1083" spans="2:17" ht="20.25">
      <c r="B1083" s="78"/>
      <c r="C1083" s="84"/>
      <c r="D1083" s="85" t="s">
        <v>76</v>
      </c>
      <c r="E1083" s="80"/>
      <c r="F1083" s="80"/>
      <c r="G1083" s="57"/>
      <c r="H1083" s="81" t="s">
        <v>62</v>
      </c>
      <c r="I1083" s="82"/>
      <c r="J1083" s="173"/>
      <c r="K1083" s="174"/>
      <c r="L1083" s="174"/>
      <c r="M1083" s="174"/>
      <c r="N1083" s="174"/>
      <c r="O1083" s="175"/>
      <c r="P1083" s="83"/>
      <c r="Q1083" s="56"/>
    </row>
    <row r="1084" spans="2:17" ht="15">
      <c r="B1084" s="78"/>
      <c r="C1084" s="80"/>
      <c r="D1084" s="86" t="s">
        <v>77</v>
      </c>
      <c r="E1084" s="80"/>
      <c r="F1084" s="80"/>
      <c r="G1084" s="80"/>
      <c r="H1084" s="81" t="s">
        <v>63</v>
      </c>
      <c r="I1084" s="87"/>
      <c r="J1084" s="173"/>
      <c r="K1084" s="173"/>
      <c r="L1084" s="173"/>
      <c r="M1084" s="173"/>
      <c r="N1084" s="173"/>
      <c r="O1084" s="176"/>
      <c r="P1084" s="83"/>
      <c r="Q1084" s="56"/>
    </row>
    <row r="1085" spans="2:17" ht="15.75">
      <c r="B1085" s="78"/>
      <c r="C1085" s="80"/>
      <c r="D1085" s="80"/>
      <c r="E1085" s="80"/>
      <c r="F1085" s="80"/>
      <c r="G1085" s="80"/>
      <c r="H1085" s="81" t="s">
        <v>78</v>
      </c>
      <c r="I1085" s="82"/>
      <c r="J1085" s="177"/>
      <c r="K1085" s="178"/>
      <c r="L1085" s="178"/>
      <c r="M1085" s="88" t="s">
        <v>64</v>
      </c>
      <c r="N1085" s="179"/>
      <c r="O1085" s="176"/>
      <c r="P1085" s="83"/>
      <c r="Q1085" s="56"/>
    </row>
    <row r="1086" spans="2:17" ht="15">
      <c r="B1086" s="78"/>
      <c r="C1086" s="57"/>
      <c r="D1086" s="89" t="s">
        <v>79</v>
      </c>
      <c r="E1086" s="80"/>
      <c r="F1086" s="80"/>
      <c r="G1086" s="80"/>
      <c r="H1086" s="89" t="s">
        <v>79</v>
      </c>
      <c r="I1086" s="80"/>
      <c r="J1086" s="80"/>
      <c r="K1086" s="80"/>
      <c r="L1086" s="80"/>
      <c r="M1086" s="80"/>
      <c r="N1086" s="80"/>
      <c r="O1086" s="80"/>
      <c r="P1086" s="90"/>
      <c r="Q1086" s="56"/>
    </row>
    <row r="1087" spans="2:17" ht="15.75">
      <c r="B1087" s="83"/>
      <c r="C1087" s="91" t="s">
        <v>80</v>
      </c>
      <c r="D1087" s="165" t="s">
        <v>14</v>
      </c>
      <c r="E1087" s="166"/>
      <c r="F1087" s="92"/>
      <c r="G1087" s="93" t="s">
        <v>81</v>
      </c>
      <c r="H1087" s="165" t="s">
        <v>161</v>
      </c>
      <c r="I1087" s="167"/>
      <c r="J1087" s="167"/>
      <c r="K1087" s="167"/>
      <c r="L1087" s="167"/>
      <c r="M1087" s="167"/>
      <c r="N1087" s="167"/>
      <c r="O1087" s="168"/>
      <c r="P1087" s="83"/>
      <c r="Q1087" s="56"/>
    </row>
    <row r="1088" spans="2:17" ht="15">
      <c r="B1088" s="83"/>
      <c r="C1088" s="94" t="s">
        <v>65</v>
      </c>
      <c r="D1088" s="169" t="s">
        <v>265</v>
      </c>
      <c r="E1088" s="170"/>
      <c r="F1088" s="95"/>
      <c r="G1088" s="96" t="s">
        <v>66</v>
      </c>
      <c r="H1088" s="169" t="s">
        <v>276</v>
      </c>
      <c r="I1088" s="171"/>
      <c r="J1088" s="171"/>
      <c r="K1088" s="171"/>
      <c r="L1088" s="171"/>
      <c r="M1088" s="171"/>
      <c r="N1088" s="171"/>
      <c r="O1088" s="172"/>
      <c r="P1088" s="83"/>
      <c r="Q1088" s="56"/>
    </row>
    <row r="1089" spans="2:17" ht="15">
      <c r="B1089" s="83"/>
      <c r="C1089" s="97" t="s">
        <v>67</v>
      </c>
      <c r="D1089" s="169" t="s">
        <v>264</v>
      </c>
      <c r="E1089" s="170"/>
      <c r="F1089" s="95"/>
      <c r="G1089" s="98" t="s">
        <v>68</v>
      </c>
      <c r="H1089" s="169" t="s">
        <v>108</v>
      </c>
      <c r="I1089" s="171"/>
      <c r="J1089" s="171"/>
      <c r="K1089" s="171"/>
      <c r="L1089" s="171"/>
      <c r="M1089" s="171"/>
      <c r="N1089" s="171"/>
      <c r="O1089" s="172"/>
      <c r="P1089" s="83"/>
      <c r="Q1089" s="56"/>
    </row>
    <row r="1090" spans="2:17" ht="15">
      <c r="B1090" s="78"/>
      <c r="C1090" s="99" t="s">
        <v>82</v>
      </c>
      <c r="D1090" s="100"/>
      <c r="E1090" s="101"/>
      <c r="F1090" s="102"/>
      <c r="G1090" s="99" t="s">
        <v>82</v>
      </c>
      <c r="H1090" s="103"/>
      <c r="I1090" s="103"/>
      <c r="J1090" s="103"/>
      <c r="K1090" s="103"/>
      <c r="L1090" s="103"/>
      <c r="M1090" s="103"/>
      <c r="N1090" s="103"/>
      <c r="O1090" s="103"/>
      <c r="P1090" s="90"/>
      <c r="Q1090" s="56"/>
    </row>
    <row r="1091" spans="2:17" ht="15">
      <c r="B1091" s="83"/>
      <c r="C1091" s="94"/>
      <c r="D1091" s="169" t="s">
        <v>265</v>
      </c>
      <c r="E1091" s="170"/>
      <c r="F1091" s="95"/>
      <c r="G1091" s="96"/>
      <c r="H1091" s="169" t="s">
        <v>276</v>
      </c>
      <c r="I1091" s="171"/>
      <c r="J1091" s="171"/>
      <c r="K1091" s="171"/>
      <c r="L1091" s="171"/>
      <c r="M1091" s="171"/>
      <c r="N1091" s="171"/>
      <c r="O1091" s="172"/>
      <c r="P1091" s="83"/>
      <c r="Q1091" s="56"/>
    </row>
    <row r="1092" spans="2:17" ht="15">
      <c r="B1092" s="83"/>
      <c r="C1092" s="104"/>
      <c r="D1092" s="169" t="s">
        <v>264</v>
      </c>
      <c r="E1092" s="170"/>
      <c r="F1092" s="95"/>
      <c r="G1092" s="105"/>
      <c r="H1092" s="169" t="s">
        <v>108</v>
      </c>
      <c r="I1092" s="171"/>
      <c r="J1092" s="171"/>
      <c r="K1092" s="171"/>
      <c r="L1092" s="171"/>
      <c r="M1092" s="171"/>
      <c r="N1092" s="171"/>
      <c r="O1092" s="172"/>
      <c r="P1092" s="83"/>
      <c r="Q1092" s="56"/>
    </row>
    <row r="1093" spans="2:17" ht="15.75">
      <c r="B1093" s="78"/>
      <c r="C1093" s="80"/>
      <c r="D1093" s="80"/>
      <c r="E1093" s="80"/>
      <c r="F1093" s="80"/>
      <c r="G1093" s="89" t="s">
        <v>83</v>
      </c>
      <c r="H1093" s="106"/>
      <c r="I1093" s="106"/>
      <c r="J1093" s="106"/>
      <c r="K1093" s="80"/>
      <c r="L1093" s="80"/>
      <c r="M1093" s="80"/>
      <c r="N1093" s="107"/>
      <c r="O1093" s="57"/>
      <c r="P1093" s="90"/>
      <c r="Q1093" s="56"/>
    </row>
    <row r="1094" spans="2:17" ht="15">
      <c r="B1094" s="78"/>
      <c r="C1094" s="79" t="s">
        <v>84</v>
      </c>
      <c r="D1094" s="80"/>
      <c r="E1094" s="80"/>
      <c r="F1094" s="80"/>
      <c r="G1094" s="108" t="s">
        <v>85</v>
      </c>
      <c r="H1094" s="108" t="s">
        <v>86</v>
      </c>
      <c r="I1094" s="108" t="s">
        <v>87</v>
      </c>
      <c r="J1094" s="108" t="s">
        <v>88</v>
      </c>
      <c r="K1094" s="108" t="s">
        <v>89</v>
      </c>
      <c r="L1094" s="109" t="s">
        <v>90</v>
      </c>
      <c r="M1094" s="110"/>
      <c r="N1094" s="111" t="s">
        <v>69</v>
      </c>
      <c r="O1094" s="112" t="s">
        <v>70</v>
      </c>
      <c r="P1094" s="83"/>
      <c r="Q1094" s="56"/>
    </row>
    <row r="1095" spans="2:17" ht="15">
      <c r="B1095" s="83"/>
      <c r="C1095" s="113" t="s">
        <v>91</v>
      </c>
      <c r="D1095" s="114" t="str">
        <f>IF(D1088&gt;"",D1088&amp;" - "&amp;H1088,"")</f>
        <v>Miro Seitz - Jesse Momonen</v>
      </c>
      <c r="E1095" s="114"/>
      <c r="F1095" s="115"/>
      <c r="G1095" s="116">
        <v>4</v>
      </c>
      <c r="H1095" s="116">
        <v>4</v>
      </c>
      <c r="I1095" s="116">
        <v>4</v>
      </c>
      <c r="J1095" s="117"/>
      <c r="K1095" s="116"/>
      <c r="L1095" s="118">
        <f>IF(ISBLANK(G1095),"",COUNTIF(G1095:K1095,"&gt;=0"))</f>
        <v>3</v>
      </c>
      <c r="M1095" s="119">
        <f>IF(ISBLANK(G1095),"",(IF(LEFT(G1095,1)="-",1,0)+IF(LEFT(H1095,1)="-",1,0)+IF(LEFT(I1095,1)="-",1,0)+IF(LEFT(J1095,1)="-",1,0)+IF(LEFT(K1095,1)="-",1,0)))</f>
        <v>0</v>
      </c>
      <c r="N1095" s="120">
        <f aca="true" t="shared" si="35" ref="N1095:O1099">IF(L1095=3,1,"")</f>
        <v>1</v>
      </c>
      <c r="O1095" s="121">
        <f t="shared" si="35"/>
      </c>
      <c r="P1095" s="83"/>
      <c r="Q1095" s="56"/>
    </row>
    <row r="1096" spans="2:17" ht="15">
      <c r="B1096" s="83"/>
      <c r="C1096" s="113" t="s">
        <v>92</v>
      </c>
      <c r="D1096" s="114" t="str">
        <f>IF(D1089&gt;"",D1089&amp;" - "&amp;H1089,"")</f>
        <v>Alex Naumi - Lauri Jalkanen</v>
      </c>
      <c r="E1096" s="122"/>
      <c r="F1096" s="115"/>
      <c r="G1096" s="123">
        <v>3</v>
      </c>
      <c r="H1096" s="116">
        <v>4</v>
      </c>
      <c r="I1096" s="116">
        <v>5</v>
      </c>
      <c r="J1096" s="116"/>
      <c r="K1096" s="116"/>
      <c r="L1096" s="118">
        <f>IF(ISBLANK(G1096),"",COUNTIF(G1096:K1096,"&gt;=0"))</f>
        <v>3</v>
      </c>
      <c r="M1096" s="119">
        <f>IF(ISBLANK(G1096),"",(IF(LEFT(G1096,1)="-",1,0)+IF(LEFT(H1096,1)="-",1,0)+IF(LEFT(I1096,1)="-",1,0)+IF(LEFT(J1096,1)="-",1,0)+IF(LEFT(K1096,1)="-",1,0)))</f>
        <v>0</v>
      </c>
      <c r="N1096" s="120">
        <f t="shared" si="35"/>
        <v>1</v>
      </c>
      <c r="O1096" s="121">
        <f t="shared" si="35"/>
      </c>
      <c r="P1096" s="83"/>
      <c r="Q1096" s="56"/>
    </row>
    <row r="1097" spans="2:17" ht="15">
      <c r="B1097" s="83"/>
      <c r="C1097" s="124" t="s">
        <v>71</v>
      </c>
      <c r="D1097" s="125" t="str">
        <f>IF(D1091&gt;"",D1091&amp;" / "&amp;D1092,"")</f>
        <v>Miro Seitz / Alex Naumi</v>
      </c>
      <c r="E1097" s="126" t="str">
        <f>IF(H1091&gt;"",H1091&amp;" / "&amp;H1092,"")</f>
        <v>Jesse Momonen / Lauri Jalkanen</v>
      </c>
      <c r="F1097" s="127"/>
      <c r="G1097" s="128">
        <v>4</v>
      </c>
      <c r="H1097" s="129">
        <v>5</v>
      </c>
      <c r="I1097" s="130">
        <v>5</v>
      </c>
      <c r="J1097" s="130"/>
      <c r="K1097" s="130"/>
      <c r="L1097" s="118">
        <f>IF(ISBLANK(G1097),"",COUNTIF(G1097:K1097,"&gt;=0"))</f>
        <v>3</v>
      </c>
      <c r="M1097" s="119">
        <f>IF(ISBLANK(G1097),"",(IF(LEFT(G1097,1)="-",1,0)+IF(LEFT(H1097,1)="-",1,0)+IF(LEFT(I1097,1)="-",1,0)+IF(LEFT(J1097,1)="-",1,0)+IF(LEFT(K1097,1)="-",1,0)))</f>
        <v>0</v>
      </c>
      <c r="N1097" s="120">
        <f t="shared" si="35"/>
        <v>1</v>
      </c>
      <c r="O1097" s="121">
        <f t="shared" si="35"/>
      </c>
      <c r="P1097" s="83"/>
      <c r="Q1097" s="56"/>
    </row>
    <row r="1098" spans="2:17" ht="15">
      <c r="B1098" s="83"/>
      <c r="C1098" s="113" t="s">
        <v>93</v>
      </c>
      <c r="D1098" s="114" t="str">
        <f>IF(+D1088&gt;"",D1088&amp;" - "&amp;H1089,"")</f>
        <v>Miro Seitz - Lauri Jalkanen</v>
      </c>
      <c r="E1098" s="122"/>
      <c r="F1098" s="115"/>
      <c r="G1098" s="131"/>
      <c r="H1098" s="117"/>
      <c r="I1098" s="116"/>
      <c r="J1098" s="116"/>
      <c r="K1098" s="117"/>
      <c r="L1098" s="118">
        <f>IF(ISBLANK(G1098),"",COUNTIF(G1098:K1098,"&gt;=0"))</f>
      </c>
      <c r="M1098" s="119">
        <f>IF(ISBLANK(G1098),"",(IF(LEFT(G1098,1)="-",1,0)+IF(LEFT(H1098,1)="-",1,0)+IF(LEFT(I1098,1)="-",1,0)+IF(LEFT(J1098,1)="-",1,0)+IF(LEFT(K1098,1)="-",1,0)))</f>
      </c>
      <c r="N1098" s="120">
        <f t="shared" si="35"/>
      </c>
      <c r="O1098" s="121">
        <f t="shared" si="35"/>
      </c>
      <c r="P1098" s="83"/>
      <c r="Q1098" s="56"/>
    </row>
    <row r="1099" spans="2:17" ht="15.75" thickBot="1">
      <c r="B1099" s="83"/>
      <c r="C1099" s="113" t="s">
        <v>94</v>
      </c>
      <c r="D1099" s="114" t="str">
        <f>IF(+D1089&gt;"",D1089&amp;" - "&amp;H1088,"")</f>
        <v>Alex Naumi - Jesse Momonen</v>
      </c>
      <c r="E1099" s="122"/>
      <c r="F1099" s="115"/>
      <c r="G1099" s="117"/>
      <c r="H1099" s="116"/>
      <c r="I1099" s="117"/>
      <c r="J1099" s="116"/>
      <c r="K1099" s="116"/>
      <c r="L1099" s="118">
        <f>IF(ISBLANK(G1099),"",COUNTIF(G1099:K1099,"&gt;=0"))</f>
      </c>
      <c r="M1099" s="132">
        <f>IF(ISBLANK(G1099),"",(IF(LEFT(G1099,1)="-",1,0)+IF(LEFT(H1099,1)="-",1,0)+IF(LEFT(I1099,1)="-",1,0)+IF(LEFT(J1099,1)="-",1,0)+IF(LEFT(K1099,1)="-",1,0)))</f>
      </c>
      <c r="N1099" s="120">
        <f t="shared" si="35"/>
      </c>
      <c r="O1099" s="121">
        <f t="shared" si="35"/>
      </c>
      <c r="P1099" s="83"/>
      <c r="Q1099" s="56"/>
    </row>
    <row r="1100" spans="2:17" ht="16.5" thickBot="1">
      <c r="B1100" s="78"/>
      <c r="C1100" s="80"/>
      <c r="D1100" s="80"/>
      <c r="E1100" s="80"/>
      <c r="F1100" s="80"/>
      <c r="G1100" s="80"/>
      <c r="H1100" s="80"/>
      <c r="I1100" s="80"/>
      <c r="J1100" s="133" t="s">
        <v>95</v>
      </c>
      <c r="K1100" s="134"/>
      <c r="L1100" s="135">
        <f>IF(ISBLANK(E1095),"",SUM(L1095:L1099))</f>
      </c>
      <c r="M1100" s="136">
        <f>IF(ISBLANK(F1095),"",SUM(M1095:M1099))</f>
      </c>
      <c r="N1100" s="137">
        <f>IF(ISBLANK(G1095),"",SUM(N1095:N1099))</f>
        <v>3</v>
      </c>
      <c r="O1100" s="138">
        <f>IF(ISBLANK(G1095),"",SUM(O1095:O1099))</f>
        <v>0</v>
      </c>
      <c r="P1100" s="83"/>
      <c r="Q1100" s="56"/>
    </row>
    <row r="1101" spans="2:17" ht="15">
      <c r="B1101" s="78"/>
      <c r="C1101" s="139" t="s">
        <v>96</v>
      </c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90"/>
      <c r="Q1101" s="56"/>
    </row>
    <row r="1102" spans="2:17" ht="15">
      <c r="B1102" s="78"/>
      <c r="C1102" s="140" t="s">
        <v>72</v>
      </c>
      <c r="D1102" s="140"/>
      <c r="E1102" s="140" t="s">
        <v>73</v>
      </c>
      <c r="F1102" s="141"/>
      <c r="G1102" s="140"/>
      <c r="H1102" s="140" t="s">
        <v>41</v>
      </c>
      <c r="I1102" s="141"/>
      <c r="J1102" s="140"/>
      <c r="K1102" s="142" t="s">
        <v>97</v>
      </c>
      <c r="L1102" s="57"/>
      <c r="M1102" s="80"/>
      <c r="N1102" s="80"/>
      <c r="O1102" s="80"/>
      <c r="P1102" s="90"/>
      <c r="Q1102" s="56"/>
    </row>
    <row r="1103" spans="2:17" ht="16.5" thickBot="1">
      <c r="B1103" s="78"/>
      <c r="C1103" s="80"/>
      <c r="D1103" s="80"/>
      <c r="E1103" s="80"/>
      <c r="F1103" s="80"/>
      <c r="G1103" s="80"/>
      <c r="H1103" s="80"/>
      <c r="I1103" s="80"/>
      <c r="J1103" s="80"/>
      <c r="K1103" s="162" t="str">
        <f>IF(N1100=3,D1087,IF(O1100=3,H1087,""))</f>
        <v>KOKA 2</v>
      </c>
      <c r="L1103" s="163"/>
      <c r="M1103" s="163"/>
      <c r="N1103" s="163"/>
      <c r="O1103" s="164"/>
      <c r="P1103" s="83"/>
      <c r="Q1103" s="56"/>
    </row>
    <row r="1104" spans="2:17" ht="18">
      <c r="B1104" s="143"/>
      <c r="C1104" s="144"/>
      <c r="D1104" s="144"/>
      <c r="E1104" s="144"/>
      <c r="F1104" s="144"/>
      <c r="G1104" s="144"/>
      <c r="H1104" s="144"/>
      <c r="I1104" s="144"/>
      <c r="J1104" s="144"/>
      <c r="K1104" s="145"/>
      <c r="L1104" s="145"/>
      <c r="M1104" s="145"/>
      <c r="N1104" s="145"/>
      <c r="O1104" s="145"/>
      <c r="P1104" s="146"/>
      <c r="Q1104" s="56"/>
    </row>
    <row r="1105" spans="3:17" ht="15">
      <c r="C1105" s="147" t="s">
        <v>98</v>
      </c>
      <c r="Q1105" s="56"/>
    </row>
    <row r="1106" ht="15">
      <c r="Q1106" s="56"/>
    </row>
    <row r="1107" ht="15">
      <c r="Q1107" s="56"/>
    </row>
    <row r="1108" ht="15">
      <c r="Q1108" s="56"/>
    </row>
    <row r="1111" ht="15">
      <c r="Q1111" s="56"/>
    </row>
    <row r="1112" ht="15">
      <c r="Q1112" s="56"/>
    </row>
    <row r="1113" spans="2:17" ht="15.75">
      <c r="B1113" s="73"/>
      <c r="C1113" s="74"/>
      <c r="D1113" s="75"/>
      <c r="E1113" s="76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7"/>
      <c r="Q1113" s="56"/>
    </row>
    <row r="1114" spans="2:17" ht="15.75">
      <c r="B1114" s="78"/>
      <c r="C1114" s="57"/>
      <c r="D1114" s="79" t="s">
        <v>75</v>
      </c>
      <c r="E1114" s="80"/>
      <c r="F1114" s="80"/>
      <c r="G1114" s="57"/>
      <c r="H1114" s="81" t="s">
        <v>61</v>
      </c>
      <c r="I1114" s="82"/>
      <c r="J1114" s="173"/>
      <c r="K1114" s="174"/>
      <c r="L1114" s="174"/>
      <c r="M1114" s="174"/>
      <c r="N1114" s="174"/>
      <c r="O1114" s="175"/>
      <c r="P1114" s="83"/>
      <c r="Q1114" s="56"/>
    </row>
    <row r="1115" spans="2:17" ht="20.25">
      <c r="B1115" s="78"/>
      <c r="C1115" s="84"/>
      <c r="D1115" s="85" t="s">
        <v>76</v>
      </c>
      <c r="E1115" s="80"/>
      <c r="F1115" s="80"/>
      <c r="G1115" s="57"/>
      <c r="H1115" s="81" t="s">
        <v>62</v>
      </c>
      <c r="I1115" s="82"/>
      <c r="J1115" s="173"/>
      <c r="K1115" s="174"/>
      <c r="L1115" s="174"/>
      <c r="M1115" s="174"/>
      <c r="N1115" s="174"/>
      <c r="O1115" s="175"/>
      <c r="P1115" s="83"/>
      <c r="Q1115" s="56"/>
    </row>
    <row r="1116" spans="2:17" ht="15">
      <c r="B1116" s="78"/>
      <c r="C1116" s="80"/>
      <c r="D1116" s="86" t="s">
        <v>77</v>
      </c>
      <c r="E1116" s="80"/>
      <c r="F1116" s="80"/>
      <c r="G1116" s="80"/>
      <c r="H1116" s="81" t="s">
        <v>63</v>
      </c>
      <c r="I1116" s="87"/>
      <c r="J1116" s="173"/>
      <c r="K1116" s="173"/>
      <c r="L1116" s="173"/>
      <c r="M1116" s="173"/>
      <c r="N1116" s="173"/>
      <c r="O1116" s="176"/>
      <c r="P1116" s="83"/>
      <c r="Q1116" s="56"/>
    </row>
    <row r="1117" spans="2:17" ht="15.75">
      <c r="B1117" s="78"/>
      <c r="C1117" s="80"/>
      <c r="D1117" s="80"/>
      <c r="E1117" s="80"/>
      <c r="F1117" s="80"/>
      <c r="G1117" s="80"/>
      <c r="H1117" s="81" t="s">
        <v>78</v>
      </c>
      <c r="I1117" s="82"/>
      <c r="J1117" s="177"/>
      <c r="K1117" s="178"/>
      <c r="L1117" s="178"/>
      <c r="M1117" s="88" t="s">
        <v>64</v>
      </c>
      <c r="N1117" s="179"/>
      <c r="O1117" s="176"/>
      <c r="P1117" s="83"/>
      <c r="Q1117" s="56"/>
    </row>
    <row r="1118" spans="2:17" ht="15">
      <c r="B1118" s="78"/>
      <c r="C1118" s="57"/>
      <c r="D1118" s="89" t="s">
        <v>79</v>
      </c>
      <c r="E1118" s="80"/>
      <c r="F1118" s="80"/>
      <c r="G1118" s="80"/>
      <c r="H1118" s="89" t="s">
        <v>79</v>
      </c>
      <c r="I1118" s="80"/>
      <c r="J1118" s="80"/>
      <c r="K1118" s="80"/>
      <c r="L1118" s="80"/>
      <c r="M1118" s="80"/>
      <c r="N1118" s="80"/>
      <c r="O1118" s="80"/>
      <c r="P1118" s="90"/>
      <c r="Q1118" s="56"/>
    </row>
    <row r="1119" spans="2:17" ht="15.75">
      <c r="B1119" s="83"/>
      <c r="C1119" s="91" t="s">
        <v>80</v>
      </c>
      <c r="D1119" s="165" t="s">
        <v>162</v>
      </c>
      <c r="E1119" s="166"/>
      <c r="F1119" s="92"/>
      <c r="G1119" s="93" t="s">
        <v>81</v>
      </c>
      <c r="H1119" s="165" t="s">
        <v>161</v>
      </c>
      <c r="I1119" s="167"/>
      <c r="J1119" s="167"/>
      <c r="K1119" s="167"/>
      <c r="L1119" s="167"/>
      <c r="M1119" s="167"/>
      <c r="N1119" s="167"/>
      <c r="O1119" s="168"/>
      <c r="P1119" s="83"/>
      <c r="Q1119" s="56"/>
    </row>
    <row r="1120" spans="2:17" ht="15">
      <c r="B1120" s="83"/>
      <c r="C1120" s="94" t="s">
        <v>65</v>
      </c>
      <c r="D1120" s="169" t="s">
        <v>259</v>
      </c>
      <c r="E1120" s="170"/>
      <c r="F1120" s="95"/>
      <c r="G1120" s="96" t="s">
        <v>66</v>
      </c>
      <c r="H1120" s="169" t="s">
        <v>108</v>
      </c>
      <c r="I1120" s="171"/>
      <c r="J1120" s="171"/>
      <c r="K1120" s="171"/>
      <c r="L1120" s="171"/>
      <c r="M1120" s="171"/>
      <c r="N1120" s="171"/>
      <c r="O1120" s="172"/>
      <c r="P1120" s="83"/>
      <c r="Q1120" s="56"/>
    </row>
    <row r="1121" spans="2:17" ht="15">
      <c r="B1121" s="83"/>
      <c r="C1121" s="97" t="s">
        <v>67</v>
      </c>
      <c r="D1121" s="169" t="s">
        <v>260</v>
      </c>
      <c r="E1121" s="170"/>
      <c r="F1121" s="95"/>
      <c r="G1121" s="98" t="s">
        <v>68</v>
      </c>
      <c r="H1121" s="169" t="s">
        <v>113</v>
      </c>
      <c r="I1121" s="171"/>
      <c r="J1121" s="171"/>
      <c r="K1121" s="171"/>
      <c r="L1121" s="171"/>
      <c r="M1121" s="171"/>
      <c r="N1121" s="171"/>
      <c r="O1121" s="172"/>
      <c r="P1121" s="83"/>
      <c r="Q1121" s="56"/>
    </row>
    <row r="1122" spans="2:17" ht="15">
      <c r="B1122" s="78"/>
      <c r="C1122" s="99" t="s">
        <v>82</v>
      </c>
      <c r="D1122" s="100"/>
      <c r="E1122" s="101"/>
      <c r="F1122" s="102"/>
      <c r="G1122" s="99" t="s">
        <v>82</v>
      </c>
      <c r="H1122" s="103"/>
      <c r="I1122" s="103"/>
      <c r="J1122" s="103"/>
      <c r="K1122" s="103"/>
      <c r="L1122" s="103"/>
      <c r="M1122" s="103"/>
      <c r="N1122" s="103"/>
      <c r="O1122" s="103"/>
      <c r="P1122" s="90"/>
      <c r="Q1122" s="56"/>
    </row>
    <row r="1123" spans="2:17" ht="15">
      <c r="B1123" s="83"/>
      <c r="C1123" s="94"/>
      <c r="D1123" s="169" t="s">
        <v>259</v>
      </c>
      <c r="E1123" s="170"/>
      <c r="F1123" s="95"/>
      <c r="G1123" s="96"/>
      <c r="H1123" s="169" t="s">
        <v>108</v>
      </c>
      <c r="I1123" s="171"/>
      <c r="J1123" s="171"/>
      <c r="K1123" s="171"/>
      <c r="L1123" s="171"/>
      <c r="M1123" s="171"/>
      <c r="N1123" s="171"/>
      <c r="O1123" s="172"/>
      <c r="P1123" s="83"/>
      <c r="Q1123" s="56"/>
    </row>
    <row r="1124" spans="2:17" ht="15">
      <c r="B1124" s="83"/>
      <c r="C1124" s="104"/>
      <c r="D1124" s="169" t="s">
        <v>260</v>
      </c>
      <c r="E1124" s="170"/>
      <c r="F1124" s="95"/>
      <c r="G1124" s="105"/>
      <c r="H1124" s="169" t="s">
        <v>113</v>
      </c>
      <c r="I1124" s="171"/>
      <c r="J1124" s="171"/>
      <c r="K1124" s="171"/>
      <c r="L1124" s="171"/>
      <c r="M1124" s="171"/>
      <c r="N1124" s="171"/>
      <c r="O1124" s="172"/>
      <c r="P1124" s="83"/>
      <c r="Q1124" s="56"/>
    </row>
    <row r="1125" spans="2:17" ht="15.75">
      <c r="B1125" s="78"/>
      <c r="C1125" s="80"/>
      <c r="D1125" s="80"/>
      <c r="E1125" s="80"/>
      <c r="F1125" s="80"/>
      <c r="G1125" s="89" t="s">
        <v>83</v>
      </c>
      <c r="H1125" s="106"/>
      <c r="I1125" s="106"/>
      <c r="J1125" s="106"/>
      <c r="K1125" s="80"/>
      <c r="L1125" s="80"/>
      <c r="M1125" s="80"/>
      <c r="N1125" s="107"/>
      <c r="O1125" s="57"/>
      <c r="P1125" s="90"/>
      <c r="Q1125" s="56"/>
    </row>
    <row r="1126" spans="2:17" ht="15">
      <c r="B1126" s="78"/>
      <c r="C1126" s="79" t="s">
        <v>84</v>
      </c>
      <c r="D1126" s="80"/>
      <c r="E1126" s="80"/>
      <c r="F1126" s="80"/>
      <c r="G1126" s="108" t="s">
        <v>85</v>
      </c>
      <c r="H1126" s="108" t="s">
        <v>86</v>
      </c>
      <c r="I1126" s="108" t="s">
        <v>87</v>
      </c>
      <c r="J1126" s="108" t="s">
        <v>88</v>
      </c>
      <c r="K1126" s="108" t="s">
        <v>89</v>
      </c>
      <c r="L1126" s="109" t="s">
        <v>90</v>
      </c>
      <c r="M1126" s="110"/>
      <c r="N1126" s="111" t="s">
        <v>69</v>
      </c>
      <c r="O1126" s="112" t="s">
        <v>70</v>
      </c>
      <c r="P1126" s="83"/>
      <c r="Q1126" s="56"/>
    </row>
    <row r="1127" spans="2:17" ht="15">
      <c r="B1127" s="83"/>
      <c r="C1127" s="113" t="s">
        <v>91</v>
      </c>
      <c r="D1127" s="114" t="str">
        <f>IF(D1120&gt;"",D1120&amp;" - "&amp;H1120,"")</f>
        <v>Max Lotto - Lauri Jalkanen</v>
      </c>
      <c r="E1127" s="114"/>
      <c r="F1127" s="115"/>
      <c r="G1127" s="116">
        <v>-9</v>
      </c>
      <c r="H1127" s="116">
        <v>3</v>
      </c>
      <c r="I1127" s="116">
        <v>7</v>
      </c>
      <c r="J1127" s="117">
        <v>-7</v>
      </c>
      <c r="K1127" s="116">
        <v>8</v>
      </c>
      <c r="L1127" s="118">
        <f>IF(ISBLANK(G1127),"",COUNTIF(G1127:K1127,"&gt;=0"))</f>
        <v>3</v>
      </c>
      <c r="M1127" s="119">
        <f>IF(ISBLANK(G1127),"",(IF(LEFT(G1127,1)="-",1,0)+IF(LEFT(H1127,1)="-",1,0)+IF(LEFT(I1127,1)="-",1,0)+IF(LEFT(J1127,1)="-",1,0)+IF(LEFT(K1127,1)="-",1,0)))</f>
        <v>2</v>
      </c>
      <c r="N1127" s="120">
        <f aca="true" t="shared" si="36" ref="N1127:O1131">IF(L1127=3,1,"")</f>
        <v>1</v>
      </c>
      <c r="O1127" s="121">
        <f t="shared" si="36"/>
      </c>
      <c r="P1127" s="83"/>
      <c r="Q1127" s="56"/>
    </row>
    <row r="1128" spans="2:17" ht="15">
      <c r="B1128" s="83"/>
      <c r="C1128" s="113" t="s">
        <v>92</v>
      </c>
      <c r="D1128" s="114" t="str">
        <f>IF(D1121&gt;"",D1121&amp;" - "&amp;H1121,"")</f>
        <v>William Reuter - Jesse Mononen</v>
      </c>
      <c r="E1128" s="122"/>
      <c r="F1128" s="115"/>
      <c r="G1128" s="123">
        <v>4</v>
      </c>
      <c r="H1128" s="116">
        <v>7</v>
      </c>
      <c r="I1128" s="116">
        <v>6</v>
      </c>
      <c r="J1128" s="116"/>
      <c r="K1128" s="116"/>
      <c r="L1128" s="118">
        <f>IF(ISBLANK(G1128),"",COUNTIF(G1128:K1128,"&gt;=0"))</f>
        <v>3</v>
      </c>
      <c r="M1128" s="119">
        <f>IF(ISBLANK(G1128),"",(IF(LEFT(G1128,1)="-",1,0)+IF(LEFT(H1128,1)="-",1,0)+IF(LEFT(I1128,1)="-",1,0)+IF(LEFT(J1128,1)="-",1,0)+IF(LEFT(K1128,1)="-",1,0)))</f>
        <v>0</v>
      </c>
      <c r="N1128" s="120">
        <f t="shared" si="36"/>
        <v>1</v>
      </c>
      <c r="O1128" s="121">
        <f t="shared" si="36"/>
      </c>
      <c r="P1128" s="83"/>
      <c r="Q1128" s="56"/>
    </row>
    <row r="1129" spans="2:17" ht="15">
      <c r="B1129" s="83"/>
      <c r="C1129" s="124" t="s">
        <v>71</v>
      </c>
      <c r="D1129" s="125" t="str">
        <f>IF(D1123&gt;"",D1123&amp;" / "&amp;D1124,"")</f>
        <v>Max Lotto / William Reuter</v>
      </c>
      <c r="E1129" s="126" t="str">
        <f>IF(H1123&gt;"",H1123&amp;" / "&amp;H1124,"")</f>
        <v>Lauri Jalkanen / Jesse Mononen</v>
      </c>
      <c r="F1129" s="127"/>
      <c r="G1129" s="128">
        <v>7</v>
      </c>
      <c r="H1129" s="129">
        <v>10</v>
      </c>
      <c r="I1129" s="130">
        <v>8</v>
      </c>
      <c r="J1129" s="130"/>
      <c r="K1129" s="130"/>
      <c r="L1129" s="118">
        <f>IF(ISBLANK(G1129),"",COUNTIF(G1129:K1129,"&gt;=0"))</f>
        <v>3</v>
      </c>
      <c r="M1129" s="119">
        <f>IF(ISBLANK(G1129),"",(IF(LEFT(G1129,1)="-",1,0)+IF(LEFT(H1129,1)="-",1,0)+IF(LEFT(I1129,1)="-",1,0)+IF(LEFT(J1129,1)="-",1,0)+IF(LEFT(K1129,1)="-",1,0)))</f>
        <v>0</v>
      </c>
      <c r="N1129" s="120">
        <f t="shared" si="36"/>
        <v>1</v>
      </c>
      <c r="O1129" s="121">
        <f t="shared" si="36"/>
      </c>
      <c r="P1129" s="83"/>
      <c r="Q1129" s="56"/>
    </row>
    <row r="1130" spans="2:17" ht="15">
      <c r="B1130" s="83"/>
      <c r="C1130" s="113" t="s">
        <v>93</v>
      </c>
      <c r="D1130" s="114" t="str">
        <f>IF(+D1120&gt;"",D1120&amp;" - "&amp;H1121,"")</f>
        <v>Max Lotto - Jesse Mononen</v>
      </c>
      <c r="E1130" s="122"/>
      <c r="F1130" s="115"/>
      <c r="G1130" s="131"/>
      <c r="H1130" s="117"/>
      <c r="I1130" s="116"/>
      <c r="J1130" s="116"/>
      <c r="K1130" s="117"/>
      <c r="L1130" s="118">
        <f>IF(ISBLANK(G1130),"",COUNTIF(G1130:K1130,"&gt;=0"))</f>
      </c>
      <c r="M1130" s="119">
        <f>IF(ISBLANK(G1130),"",(IF(LEFT(G1130,1)="-",1,0)+IF(LEFT(H1130,1)="-",1,0)+IF(LEFT(I1130,1)="-",1,0)+IF(LEFT(J1130,1)="-",1,0)+IF(LEFT(K1130,1)="-",1,0)))</f>
      </c>
      <c r="N1130" s="120">
        <f t="shared" si="36"/>
      </c>
      <c r="O1130" s="121">
        <f t="shared" si="36"/>
      </c>
      <c r="P1130" s="83"/>
      <c r="Q1130" s="56"/>
    </row>
    <row r="1131" spans="2:17" ht="15.75" thickBot="1">
      <c r="B1131" s="83"/>
      <c r="C1131" s="113" t="s">
        <v>94</v>
      </c>
      <c r="D1131" s="114" t="str">
        <f>IF(+D1121&gt;"",D1121&amp;" - "&amp;H1120,"")</f>
        <v>William Reuter - Lauri Jalkanen</v>
      </c>
      <c r="E1131" s="122"/>
      <c r="F1131" s="115"/>
      <c r="G1131" s="117"/>
      <c r="H1131" s="116"/>
      <c r="I1131" s="117"/>
      <c r="J1131" s="116"/>
      <c r="K1131" s="116"/>
      <c r="L1131" s="118">
        <f>IF(ISBLANK(G1131),"",COUNTIF(G1131:K1131,"&gt;=0"))</f>
      </c>
      <c r="M1131" s="132">
        <f>IF(ISBLANK(G1131),"",(IF(LEFT(G1131,1)="-",1,0)+IF(LEFT(H1131,1)="-",1,0)+IF(LEFT(I1131,1)="-",1,0)+IF(LEFT(J1131,1)="-",1,0)+IF(LEFT(K1131,1)="-",1,0)))</f>
      </c>
      <c r="N1131" s="120">
        <f t="shared" si="36"/>
      </c>
      <c r="O1131" s="121">
        <f t="shared" si="36"/>
      </c>
      <c r="P1131" s="83"/>
      <c r="Q1131" s="56"/>
    </row>
    <row r="1132" spans="2:17" ht="16.5" thickBot="1">
      <c r="B1132" s="78"/>
      <c r="C1132" s="80"/>
      <c r="D1132" s="80"/>
      <c r="E1132" s="80"/>
      <c r="F1132" s="80"/>
      <c r="G1132" s="80"/>
      <c r="H1132" s="80"/>
      <c r="I1132" s="80"/>
      <c r="J1132" s="133" t="s">
        <v>95</v>
      </c>
      <c r="K1132" s="134"/>
      <c r="L1132" s="135">
        <f>IF(ISBLANK(E1127),"",SUM(L1127:L1131))</f>
      </c>
      <c r="M1132" s="136">
        <f>IF(ISBLANK(F1127),"",SUM(M1127:M1131))</f>
      </c>
      <c r="N1132" s="137">
        <f>IF(ISBLANK(G1127),"",SUM(N1127:N1131))</f>
        <v>3</v>
      </c>
      <c r="O1132" s="138">
        <f>IF(ISBLANK(G1127),"",SUM(O1127:O1131))</f>
        <v>0</v>
      </c>
      <c r="P1132" s="83"/>
      <c r="Q1132" s="56"/>
    </row>
    <row r="1133" spans="2:17" ht="15">
      <c r="B1133" s="78"/>
      <c r="C1133" s="139" t="s">
        <v>96</v>
      </c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90"/>
      <c r="Q1133" s="56"/>
    </row>
    <row r="1134" spans="2:17" ht="15">
      <c r="B1134" s="78"/>
      <c r="C1134" s="140" t="s">
        <v>72</v>
      </c>
      <c r="D1134" s="140"/>
      <c r="E1134" s="140" t="s">
        <v>73</v>
      </c>
      <c r="F1134" s="141"/>
      <c r="G1134" s="140"/>
      <c r="H1134" s="140" t="s">
        <v>41</v>
      </c>
      <c r="I1134" s="141"/>
      <c r="J1134" s="140"/>
      <c r="K1134" s="142" t="s">
        <v>97</v>
      </c>
      <c r="L1134" s="57"/>
      <c r="M1134" s="80"/>
      <c r="N1134" s="80"/>
      <c r="O1134" s="80"/>
      <c r="P1134" s="90"/>
      <c r="Q1134" s="56"/>
    </row>
    <row r="1135" spans="2:17" ht="16.5" thickBot="1">
      <c r="B1135" s="78"/>
      <c r="C1135" s="80"/>
      <c r="D1135" s="80"/>
      <c r="E1135" s="80"/>
      <c r="F1135" s="80"/>
      <c r="G1135" s="80"/>
      <c r="H1135" s="80"/>
      <c r="I1135" s="80"/>
      <c r="J1135" s="80"/>
      <c r="K1135" s="162" t="str">
        <f>IF(N1132=3,D1119,IF(O1132=3,H1119,""))</f>
        <v>Spinni 2</v>
      </c>
      <c r="L1135" s="163"/>
      <c r="M1135" s="163"/>
      <c r="N1135" s="163"/>
      <c r="O1135" s="164"/>
      <c r="P1135" s="83"/>
      <c r="Q1135" s="56"/>
    </row>
    <row r="1136" spans="2:17" ht="18">
      <c r="B1136" s="143"/>
      <c r="C1136" s="144"/>
      <c r="D1136" s="144"/>
      <c r="E1136" s="144"/>
      <c r="F1136" s="144"/>
      <c r="G1136" s="144"/>
      <c r="H1136" s="144"/>
      <c r="I1136" s="144"/>
      <c r="J1136" s="144"/>
      <c r="K1136" s="145"/>
      <c r="L1136" s="145"/>
      <c r="M1136" s="145"/>
      <c r="N1136" s="145"/>
      <c r="O1136" s="145"/>
      <c r="P1136" s="146"/>
      <c r="Q1136" s="56"/>
    </row>
    <row r="1137" spans="3:17" ht="15">
      <c r="C1137" s="147" t="s">
        <v>98</v>
      </c>
      <c r="Q1137" s="56"/>
    </row>
    <row r="1138" ht="15">
      <c r="Q1138" s="56"/>
    </row>
    <row r="1139" ht="15">
      <c r="Q1139" s="56"/>
    </row>
    <row r="1140" ht="15">
      <c r="Q1140" s="56"/>
    </row>
    <row r="1141" ht="15">
      <c r="Q1141" s="56"/>
    </row>
    <row r="1142" ht="15">
      <c r="Q1142" s="56"/>
    </row>
    <row r="1143" spans="2:17" ht="15.75">
      <c r="B1143" s="73"/>
      <c r="C1143" s="74"/>
      <c r="D1143" s="75"/>
      <c r="E1143" s="76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  <c r="P1143" s="77"/>
      <c r="Q1143" s="56"/>
    </row>
    <row r="1144" spans="2:17" ht="15.75">
      <c r="B1144" s="78"/>
      <c r="C1144" s="57"/>
      <c r="D1144" s="79" t="s">
        <v>75</v>
      </c>
      <c r="E1144" s="80"/>
      <c r="F1144" s="80"/>
      <c r="G1144" s="57"/>
      <c r="H1144" s="81" t="s">
        <v>61</v>
      </c>
      <c r="I1144" s="82"/>
      <c r="J1144" s="173"/>
      <c r="K1144" s="174"/>
      <c r="L1144" s="174"/>
      <c r="M1144" s="174"/>
      <c r="N1144" s="174"/>
      <c r="O1144" s="175"/>
      <c r="P1144" s="83"/>
      <c r="Q1144" s="56"/>
    </row>
    <row r="1145" spans="2:17" ht="20.25">
      <c r="B1145" s="78"/>
      <c r="C1145" s="84"/>
      <c r="D1145" s="85" t="s">
        <v>76</v>
      </c>
      <c r="E1145" s="80"/>
      <c r="F1145" s="80"/>
      <c r="G1145" s="57"/>
      <c r="H1145" s="81" t="s">
        <v>62</v>
      </c>
      <c r="I1145" s="82"/>
      <c r="J1145" s="173"/>
      <c r="K1145" s="174"/>
      <c r="L1145" s="174"/>
      <c r="M1145" s="174"/>
      <c r="N1145" s="174"/>
      <c r="O1145" s="175"/>
      <c r="P1145" s="83"/>
      <c r="Q1145" s="56"/>
    </row>
    <row r="1146" spans="2:17" ht="15">
      <c r="B1146" s="78"/>
      <c r="C1146" s="80"/>
      <c r="D1146" s="86" t="s">
        <v>77</v>
      </c>
      <c r="E1146" s="80"/>
      <c r="F1146" s="80"/>
      <c r="G1146" s="80"/>
      <c r="H1146" s="81" t="s">
        <v>63</v>
      </c>
      <c r="I1146" s="87"/>
      <c r="J1146" s="173"/>
      <c r="K1146" s="173"/>
      <c r="L1146" s="173"/>
      <c r="M1146" s="173"/>
      <c r="N1146" s="173"/>
      <c r="O1146" s="176"/>
      <c r="P1146" s="83"/>
      <c r="Q1146" s="56"/>
    </row>
    <row r="1147" spans="2:17" ht="15.75">
      <c r="B1147" s="78"/>
      <c r="C1147" s="80"/>
      <c r="D1147" s="80"/>
      <c r="E1147" s="80"/>
      <c r="F1147" s="80"/>
      <c r="G1147" s="80"/>
      <c r="H1147" s="81" t="s">
        <v>78</v>
      </c>
      <c r="I1147" s="82"/>
      <c r="J1147" s="177"/>
      <c r="K1147" s="178"/>
      <c r="L1147" s="178"/>
      <c r="M1147" s="88" t="s">
        <v>64</v>
      </c>
      <c r="N1147" s="179"/>
      <c r="O1147" s="176"/>
      <c r="P1147" s="83"/>
      <c r="Q1147" s="56"/>
    </row>
    <row r="1148" spans="2:17" ht="15">
      <c r="B1148" s="78"/>
      <c r="C1148" s="57"/>
      <c r="D1148" s="89" t="s">
        <v>79</v>
      </c>
      <c r="E1148" s="80"/>
      <c r="F1148" s="80"/>
      <c r="G1148" s="80"/>
      <c r="H1148" s="89" t="s">
        <v>79</v>
      </c>
      <c r="I1148" s="80"/>
      <c r="J1148" s="80"/>
      <c r="K1148" s="80"/>
      <c r="L1148" s="80"/>
      <c r="M1148" s="80"/>
      <c r="N1148" s="80"/>
      <c r="O1148" s="80"/>
      <c r="P1148" s="90"/>
      <c r="Q1148" s="56"/>
    </row>
    <row r="1149" spans="2:17" ht="15.75">
      <c r="B1149" s="83"/>
      <c r="C1149" s="91" t="s">
        <v>80</v>
      </c>
      <c r="D1149" s="165" t="s">
        <v>9</v>
      </c>
      <c r="E1149" s="166"/>
      <c r="F1149" s="92"/>
      <c r="G1149" s="93" t="s">
        <v>81</v>
      </c>
      <c r="H1149" s="165" t="s">
        <v>158</v>
      </c>
      <c r="I1149" s="167"/>
      <c r="J1149" s="167"/>
      <c r="K1149" s="167"/>
      <c r="L1149" s="167"/>
      <c r="M1149" s="167"/>
      <c r="N1149" s="167"/>
      <c r="O1149" s="168"/>
      <c r="P1149" s="83"/>
      <c r="Q1149" s="56"/>
    </row>
    <row r="1150" spans="2:17" ht="15">
      <c r="B1150" s="83"/>
      <c r="C1150" s="94" t="s">
        <v>65</v>
      </c>
      <c r="D1150" s="169" t="s">
        <v>130</v>
      </c>
      <c r="E1150" s="170"/>
      <c r="F1150" s="95"/>
      <c r="G1150" s="96" t="s">
        <v>66</v>
      </c>
      <c r="H1150" s="169" t="s">
        <v>195</v>
      </c>
      <c r="I1150" s="171"/>
      <c r="J1150" s="171"/>
      <c r="K1150" s="171"/>
      <c r="L1150" s="171"/>
      <c r="M1150" s="171"/>
      <c r="N1150" s="171"/>
      <c r="O1150" s="172"/>
      <c r="P1150" s="83"/>
      <c r="Q1150" s="56"/>
    </row>
    <row r="1151" spans="2:17" ht="15">
      <c r="B1151" s="83"/>
      <c r="C1151" s="97" t="s">
        <v>67</v>
      </c>
      <c r="D1151" s="169" t="s">
        <v>110</v>
      </c>
      <c r="E1151" s="170"/>
      <c r="F1151" s="95"/>
      <c r="G1151" s="98" t="s">
        <v>68</v>
      </c>
      <c r="H1151" s="169" t="s">
        <v>124</v>
      </c>
      <c r="I1151" s="171"/>
      <c r="J1151" s="171"/>
      <c r="K1151" s="171"/>
      <c r="L1151" s="171"/>
      <c r="M1151" s="171"/>
      <c r="N1151" s="171"/>
      <c r="O1151" s="172"/>
      <c r="P1151" s="83"/>
      <c r="Q1151" s="56"/>
    </row>
    <row r="1152" spans="2:17" ht="15">
      <c r="B1152" s="78"/>
      <c r="C1152" s="99" t="s">
        <v>82</v>
      </c>
      <c r="D1152" s="100"/>
      <c r="E1152" s="101"/>
      <c r="F1152" s="102"/>
      <c r="G1152" s="99" t="s">
        <v>82</v>
      </c>
      <c r="H1152" s="103"/>
      <c r="I1152" s="103"/>
      <c r="J1152" s="103"/>
      <c r="K1152" s="103"/>
      <c r="L1152" s="103"/>
      <c r="M1152" s="103"/>
      <c r="N1152" s="103"/>
      <c r="O1152" s="103"/>
      <c r="P1152" s="90"/>
      <c r="Q1152" s="56"/>
    </row>
    <row r="1153" spans="2:17" ht="15">
      <c r="B1153" s="83"/>
      <c r="C1153" s="94"/>
      <c r="D1153" s="169" t="s">
        <v>130</v>
      </c>
      <c r="E1153" s="170"/>
      <c r="F1153" s="95"/>
      <c r="G1153" s="96"/>
      <c r="H1153" s="169" t="s">
        <v>103</v>
      </c>
      <c r="I1153" s="171"/>
      <c r="J1153" s="171"/>
      <c r="K1153" s="171"/>
      <c r="L1153" s="171"/>
      <c r="M1153" s="171"/>
      <c r="N1153" s="171"/>
      <c r="O1153" s="172"/>
      <c r="P1153" s="83"/>
      <c r="Q1153" s="56"/>
    </row>
    <row r="1154" spans="2:17" ht="15">
      <c r="B1154" s="83"/>
      <c r="C1154" s="104"/>
      <c r="D1154" s="169" t="s">
        <v>110</v>
      </c>
      <c r="E1154" s="170"/>
      <c r="F1154" s="95"/>
      <c r="G1154" s="105"/>
      <c r="H1154" s="169" t="s">
        <v>124</v>
      </c>
      <c r="I1154" s="171"/>
      <c r="J1154" s="171"/>
      <c r="K1154" s="171"/>
      <c r="L1154" s="171"/>
      <c r="M1154" s="171"/>
      <c r="N1154" s="171"/>
      <c r="O1154" s="172"/>
      <c r="P1154" s="83"/>
      <c r="Q1154" s="56"/>
    </row>
    <row r="1155" spans="2:17" ht="15.75">
      <c r="B1155" s="78"/>
      <c r="C1155" s="80"/>
      <c r="D1155" s="80"/>
      <c r="E1155" s="80"/>
      <c r="F1155" s="80"/>
      <c r="G1155" s="89" t="s">
        <v>83</v>
      </c>
      <c r="H1155" s="106"/>
      <c r="I1155" s="106"/>
      <c r="J1155" s="106"/>
      <c r="K1155" s="80"/>
      <c r="L1155" s="80"/>
      <c r="M1155" s="80"/>
      <c r="N1155" s="107"/>
      <c r="O1155" s="57"/>
      <c r="P1155" s="90"/>
      <c r="Q1155" s="56"/>
    </row>
    <row r="1156" spans="2:17" ht="15">
      <c r="B1156" s="78"/>
      <c r="C1156" s="79" t="s">
        <v>84</v>
      </c>
      <c r="D1156" s="80"/>
      <c r="E1156" s="80"/>
      <c r="F1156" s="80"/>
      <c r="G1156" s="108" t="s">
        <v>85</v>
      </c>
      <c r="H1156" s="108" t="s">
        <v>86</v>
      </c>
      <c r="I1156" s="108" t="s">
        <v>87</v>
      </c>
      <c r="J1156" s="108" t="s">
        <v>88</v>
      </c>
      <c r="K1156" s="108" t="s">
        <v>89</v>
      </c>
      <c r="L1156" s="109" t="s">
        <v>90</v>
      </c>
      <c r="M1156" s="110"/>
      <c r="N1156" s="111" t="s">
        <v>69</v>
      </c>
      <c r="O1156" s="112" t="s">
        <v>70</v>
      </c>
      <c r="P1156" s="83"/>
      <c r="Q1156" s="56"/>
    </row>
    <row r="1157" spans="2:17" ht="15">
      <c r="B1157" s="83"/>
      <c r="C1157" s="113" t="s">
        <v>91</v>
      </c>
      <c r="D1157" s="114" t="str">
        <f>IF(D1150&gt;"",D1150&amp;" - "&amp;H1150,"")</f>
        <v>Topi Ruotsalainen - Johan Åberg</v>
      </c>
      <c r="E1157" s="114"/>
      <c r="F1157" s="115"/>
      <c r="G1157" s="116">
        <v>6</v>
      </c>
      <c r="H1157" s="116">
        <v>9</v>
      </c>
      <c r="I1157" s="116">
        <v>10</v>
      </c>
      <c r="J1157" s="117"/>
      <c r="K1157" s="116"/>
      <c r="L1157" s="118">
        <f>IF(ISBLANK(G1157),"",COUNTIF(G1157:K1157,"&gt;=0"))</f>
        <v>3</v>
      </c>
      <c r="M1157" s="119">
        <f>IF(ISBLANK(G1157),"",(IF(LEFT(G1157,1)="-",1,0)+IF(LEFT(H1157,1)="-",1,0)+IF(LEFT(I1157,1)="-",1,0)+IF(LEFT(J1157,1)="-",1,0)+IF(LEFT(K1157,1)="-",1,0)))</f>
        <v>0</v>
      </c>
      <c r="N1157" s="120">
        <f aca="true" t="shared" si="37" ref="N1157:O1161">IF(L1157=3,1,"")</f>
        <v>1</v>
      </c>
      <c r="O1157" s="121">
        <f t="shared" si="37"/>
      </c>
      <c r="P1157" s="83"/>
      <c r="Q1157" s="56"/>
    </row>
    <row r="1158" spans="2:17" ht="15">
      <c r="B1158" s="83"/>
      <c r="C1158" s="113" t="s">
        <v>92</v>
      </c>
      <c r="D1158" s="114" t="str">
        <f>IF(D1151&gt;"",D1151&amp;" - "&amp;H1151,"")</f>
        <v>Arttu Vartiainen - Lauri Löyttyniemi</v>
      </c>
      <c r="E1158" s="122"/>
      <c r="F1158" s="115"/>
      <c r="G1158" s="123">
        <v>7</v>
      </c>
      <c r="H1158" s="116">
        <v>11</v>
      </c>
      <c r="I1158" s="116">
        <v>7</v>
      </c>
      <c r="J1158" s="116"/>
      <c r="K1158" s="116"/>
      <c r="L1158" s="118">
        <f>IF(ISBLANK(G1158),"",COUNTIF(G1158:K1158,"&gt;=0"))</f>
        <v>3</v>
      </c>
      <c r="M1158" s="119">
        <f>IF(ISBLANK(G1158),"",(IF(LEFT(G1158,1)="-",1,0)+IF(LEFT(H1158,1)="-",1,0)+IF(LEFT(I1158,1)="-",1,0)+IF(LEFT(J1158,1)="-",1,0)+IF(LEFT(K1158,1)="-",1,0)))</f>
        <v>0</v>
      </c>
      <c r="N1158" s="120">
        <f t="shared" si="37"/>
        <v>1</v>
      </c>
      <c r="O1158" s="121">
        <f t="shared" si="37"/>
      </c>
      <c r="P1158" s="83"/>
      <c r="Q1158" s="56"/>
    </row>
    <row r="1159" spans="2:17" ht="15">
      <c r="B1159" s="83"/>
      <c r="C1159" s="124" t="s">
        <v>71</v>
      </c>
      <c r="D1159" s="125" t="str">
        <f>IF(D1153&gt;"",D1153&amp;" / "&amp;D1154,"")</f>
        <v>Topi Ruotsalainen / Arttu Vartiainen</v>
      </c>
      <c r="E1159" s="126" t="str">
        <f>IF(H1153&gt;"",H1153&amp;" / "&amp;H1154,"")</f>
        <v>Johan Nyberg / Lauri Löyttyniemi</v>
      </c>
      <c r="F1159" s="127"/>
      <c r="G1159" s="128">
        <v>-11</v>
      </c>
      <c r="H1159" s="129">
        <v>-8</v>
      </c>
      <c r="I1159" s="130">
        <v>-6</v>
      </c>
      <c r="J1159" s="130"/>
      <c r="K1159" s="130"/>
      <c r="L1159" s="118">
        <f>IF(ISBLANK(G1159),"",COUNTIF(G1159:K1159,"&gt;=0"))</f>
        <v>0</v>
      </c>
      <c r="M1159" s="119">
        <f>IF(ISBLANK(G1159),"",(IF(LEFT(G1159,1)="-",1,0)+IF(LEFT(H1159,1)="-",1,0)+IF(LEFT(I1159,1)="-",1,0)+IF(LEFT(J1159,1)="-",1,0)+IF(LEFT(K1159,1)="-",1,0)))</f>
        <v>3</v>
      </c>
      <c r="N1159" s="120">
        <f t="shared" si="37"/>
      </c>
      <c r="O1159" s="121">
        <f t="shared" si="37"/>
        <v>1</v>
      </c>
      <c r="P1159" s="83"/>
      <c r="Q1159" s="56"/>
    </row>
    <row r="1160" spans="2:17" ht="15">
      <c r="B1160" s="83"/>
      <c r="C1160" s="113" t="s">
        <v>93</v>
      </c>
      <c r="D1160" s="114" t="str">
        <f>IF(+D1150&gt;"",D1150&amp;" - "&amp;H1151,"")</f>
        <v>Topi Ruotsalainen - Lauri Löyttyniemi</v>
      </c>
      <c r="E1160" s="122"/>
      <c r="F1160" s="115"/>
      <c r="G1160" s="131">
        <v>7</v>
      </c>
      <c r="H1160" s="117">
        <v>-3</v>
      </c>
      <c r="I1160" s="116">
        <v>6</v>
      </c>
      <c r="J1160" s="116">
        <v>11</v>
      </c>
      <c r="K1160" s="117"/>
      <c r="L1160" s="118">
        <f>IF(ISBLANK(G1160),"",COUNTIF(G1160:K1160,"&gt;=0"))</f>
        <v>3</v>
      </c>
      <c r="M1160" s="119">
        <f>IF(ISBLANK(G1160),"",(IF(LEFT(G1160,1)="-",1,0)+IF(LEFT(H1160,1)="-",1,0)+IF(LEFT(I1160,1)="-",1,0)+IF(LEFT(J1160,1)="-",1,0)+IF(LEFT(K1160,1)="-",1,0)))</f>
        <v>1</v>
      </c>
      <c r="N1160" s="120">
        <f t="shared" si="37"/>
        <v>1</v>
      </c>
      <c r="O1160" s="121">
        <f t="shared" si="37"/>
      </c>
      <c r="P1160" s="83"/>
      <c r="Q1160" s="56"/>
    </row>
    <row r="1161" spans="2:17" ht="15.75" thickBot="1">
      <c r="B1161" s="83"/>
      <c r="C1161" s="113" t="s">
        <v>94</v>
      </c>
      <c r="D1161" s="114" t="str">
        <f>IF(+D1151&gt;"",D1151&amp;" - "&amp;H1150,"")</f>
        <v>Arttu Vartiainen - Johan Åberg</v>
      </c>
      <c r="E1161" s="122"/>
      <c r="F1161" s="115"/>
      <c r="G1161" s="117"/>
      <c r="H1161" s="116"/>
      <c r="I1161" s="117"/>
      <c r="J1161" s="116"/>
      <c r="K1161" s="116"/>
      <c r="L1161" s="118">
        <f>IF(ISBLANK(G1161),"",COUNTIF(G1161:K1161,"&gt;=0"))</f>
      </c>
      <c r="M1161" s="132">
        <f>IF(ISBLANK(G1161),"",(IF(LEFT(G1161,1)="-",1,0)+IF(LEFT(H1161,1)="-",1,0)+IF(LEFT(I1161,1)="-",1,0)+IF(LEFT(J1161,1)="-",1,0)+IF(LEFT(K1161,1)="-",1,0)))</f>
      </c>
      <c r="N1161" s="120">
        <f t="shared" si="37"/>
      </c>
      <c r="O1161" s="121">
        <f t="shared" si="37"/>
      </c>
      <c r="P1161" s="83"/>
      <c r="Q1161" s="56"/>
    </row>
    <row r="1162" spans="2:17" ht="16.5" thickBot="1">
      <c r="B1162" s="78"/>
      <c r="C1162" s="80"/>
      <c r="D1162" s="80"/>
      <c r="E1162" s="80"/>
      <c r="F1162" s="80"/>
      <c r="G1162" s="80"/>
      <c r="H1162" s="80"/>
      <c r="I1162" s="80"/>
      <c r="J1162" s="133" t="s">
        <v>95</v>
      </c>
      <c r="K1162" s="134"/>
      <c r="L1162" s="135">
        <f>IF(ISBLANK(E1157),"",SUM(L1157:L1161))</f>
      </c>
      <c r="M1162" s="136">
        <f>IF(ISBLANK(F1157),"",SUM(M1157:M1161))</f>
      </c>
      <c r="N1162" s="137">
        <f>IF(ISBLANK(G1157),"",SUM(N1157:N1161))</f>
        <v>3</v>
      </c>
      <c r="O1162" s="138">
        <f>IF(ISBLANK(G1157),"",SUM(O1157:O1161))</f>
        <v>1</v>
      </c>
      <c r="P1162" s="83"/>
      <c r="Q1162" s="56"/>
    </row>
    <row r="1163" spans="2:17" ht="15">
      <c r="B1163" s="78"/>
      <c r="C1163" s="139" t="s">
        <v>96</v>
      </c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90"/>
      <c r="Q1163" s="56"/>
    </row>
    <row r="1164" spans="2:17" ht="15">
      <c r="B1164" s="78"/>
      <c r="C1164" s="140" t="s">
        <v>72</v>
      </c>
      <c r="D1164" s="140"/>
      <c r="E1164" s="140" t="s">
        <v>73</v>
      </c>
      <c r="F1164" s="141"/>
      <c r="G1164" s="140"/>
      <c r="H1164" s="140" t="s">
        <v>41</v>
      </c>
      <c r="I1164" s="141"/>
      <c r="J1164" s="140"/>
      <c r="K1164" s="142" t="s">
        <v>97</v>
      </c>
      <c r="L1164" s="57"/>
      <c r="M1164" s="80"/>
      <c r="N1164" s="80"/>
      <c r="O1164" s="80"/>
      <c r="P1164" s="90"/>
      <c r="Q1164" s="56"/>
    </row>
    <row r="1165" spans="2:17" ht="16.5" thickBot="1">
      <c r="B1165" s="78"/>
      <c r="C1165" s="80"/>
      <c r="D1165" s="80"/>
      <c r="E1165" s="80"/>
      <c r="F1165" s="80"/>
      <c r="G1165" s="80"/>
      <c r="H1165" s="80"/>
      <c r="I1165" s="80"/>
      <c r="J1165" s="80"/>
      <c r="K1165" s="162" t="str">
        <f>IF(N1162=3,D1149,IF(O1162=3,H1149,""))</f>
        <v>KUPTS 4</v>
      </c>
      <c r="L1165" s="163"/>
      <c r="M1165" s="163"/>
      <c r="N1165" s="163"/>
      <c r="O1165" s="164"/>
      <c r="P1165" s="83"/>
      <c r="Q1165" s="56"/>
    </row>
    <row r="1166" spans="2:17" ht="18">
      <c r="B1166" s="143"/>
      <c r="C1166" s="144"/>
      <c r="D1166" s="144"/>
      <c r="E1166" s="144"/>
      <c r="F1166" s="144"/>
      <c r="G1166" s="144"/>
      <c r="H1166" s="144"/>
      <c r="I1166" s="144"/>
      <c r="J1166" s="144"/>
      <c r="K1166" s="145"/>
      <c r="L1166" s="145"/>
      <c r="M1166" s="145"/>
      <c r="N1166" s="145"/>
      <c r="O1166" s="145"/>
      <c r="P1166" s="146"/>
      <c r="Q1166" s="56"/>
    </row>
    <row r="1167" spans="3:17" ht="15">
      <c r="C1167" s="147" t="s">
        <v>98</v>
      </c>
      <c r="Q1167" s="56"/>
    </row>
    <row r="1168" ht="15">
      <c r="Q1168" s="56"/>
    </row>
    <row r="1169" ht="15">
      <c r="Q1169" s="56"/>
    </row>
    <row r="1170" ht="15">
      <c r="Q1170" s="56"/>
    </row>
    <row r="1171" ht="15">
      <c r="Q1171" s="56"/>
    </row>
    <row r="1172" ht="15">
      <c r="Q1172" s="56"/>
    </row>
    <row r="1173" spans="2:17" ht="15.75">
      <c r="B1173" s="73"/>
      <c r="C1173" s="74"/>
      <c r="D1173" s="75"/>
      <c r="E1173" s="76"/>
      <c r="F1173" s="76"/>
      <c r="G1173" s="76"/>
      <c r="H1173" s="76"/>
      <c r="I1173" s="76"/>
      <c r="J1173" s="76"/>
      <c r="K1173" s="76"/>
      <c r="L1173" s="76"/>
      <c r="M1173" s="76"/>
      <c r="N1173" s="76"/>
      <c r="O1173" s="76"/>
      <c r="P1173" s="77"/>
      <c r="Q1173" s="56"/>
    </row>
    <row r="1174" spans="2:17" ht="15.75">
      <c r="B1174" s="78"/>
      <c r="C1174" s="57"/>
      <c r="D1174" s="79" t="s">
        <v>75</v>
      </c>
      <c r="E1174" s="80"/>
      <c r="F1174" s="80"/>
      <c r="G1174" s="57"/>
      <c r="H1174" s="81" t="s">
        <v>61</v>
      </c>
      <c r="I1174" s="82"/>
      <c r="J1174" s="173"/>
      <c r="K1174" s="174"/>
      <c r="L1174" s="174"/>
      <c r="M1174" s="174"/>
      <c r="N1174" s="174"/>
      <c r="O1174" s="175"/>
      <c r="P1174" s="83"/>
      <c r="Q1174" s="56"/>
    </row>
    <row r="1175" spans="2:17" ht="20.25">
      <c r="B1175" s="78"/>
      <c r="C1175" s="84"/>
      <c r="D1175" s="85" t="s">
        <v>76</v>
      </c>
      <c r="E1175" s="80"/>
      <c r="F1175" s="80"/>
      <c r="G1175" s="57"/>
      <c r="H1175" s="81" t="s">
        <v>62</v>
      </c>
      <c r="I1175" s="82"/>
      <c r="J1175" s="173"/>
      <c r="K1175" s="174"/>
      <c r="L1175" s="174"/>
      <c r="M1175" s="174"/>
      <c r="N1175" s="174"/>
      <c r="O1175" s="175"/>
      <c r="P1175" s="83"/>
      <c r="Q1175" s="56"/>
    </row>
    <row r="1176" spans="2:17" ht="15">
      <c r="B1176" s="78"/>
      <c r="C1176" s="80"/>
      <c r="D1176" s="86" t="s">
        <v>77</v>
      </c>
      <c r="E1176" s="80"/>
      <c r="F1176" s="80"/>
      <c r="G1176" s="80"/>
      <c r="H1176" s="81" t="s">
        <v>63</v>
      </c>
      <c r="I1176" s="87"/>
      <c r="J1176" s="173"/>
      <c r="K1176" s="173"/>
      <c r="L1176" s="173"/>
      <c r="M1176" s="173"/>
      <c r="N1176" s="173"/>
      <c r="O1176" s="176"/>
      <c r="P1176" s="83"/>
      <c r="Q1176" s="56"/>
    </row>
    <row r="1177" spans="2:17" ht="15.75">
      <c r="B1177" s="78"/>
      <c r="C1177" s="80"/>
      <c r="D1177" s="80"/>
      <c r="E1177" s="80"/>
      <c r="F1177" s="80"/>
      <c r="G1177" s="80"/>
      <c r="H1177" s="81" t="s">
        <v>78</v>
      </c>
      <c r="I1177" s="82"/>
      <c r="J1177" s="177"/>
      <c r="K1177" s="178"/>
      <c r="L1177" s="178"/>
      <c r="M1177" s="88" t="s">
        <v>64</v>
      </c>
      <c r="N1177" s="179"/>
      <c r="O1177" s="176"/>
      <c r="P1177" s="83"/>
      <c r="Q1177" s="56"/>
    </row>
    <row r="1178" spans="2:17" ht="15">
      <c r="B1178" s="78"/>
      <c r="C1178" s="57"/>
      <c r="D1178" s="89" t="s">
        <v>79</v>
      </c>
      <c r="E1178" s="80"/>
      <c r="F1178" s="80"/>
      <c r="G1178" s="80"/>
      <c r="H1178" s="89" t="s">
        <v>79</v>
      </c>
      <c r="I1178" s="80"/>
      <c r="J1178" s="80"/>
      <c r="K1178" s="80"/>
      <c r="L1178" s="80"/>
      <c r="M1178" s="80"/>
      <c r="N1178" s="80"/>
      <c r="O1178" s="80"/>
      <c r="P1178" s="90"/>
      <c r="Q1178" s="56"/>
    </row>
    <row r="1179" spans="2:17" ht="15.75">
      <c r="B1179" s="83"/>
      <c r="C1179" s="91" t="s">
        <v>80</v>
      </c>
      <c r="D1179" s="165"/>
      <c r="E1179" s="166"/>
      <c r="F1179" s="92"/>
      <c r="G1179" s="93" t="s">
        <v>81</v>
      </c>
      <c r="H1179" s="165"/>
      <c r="I1179" s="167"/>
      <c r="J1179" s="167"/>
      <c r="K1179" s="167"/>
      <c r="L1179" s="167"/>
      <c r="M1179" s="167"/>
      <c r="N1179" s="167"/>
      <c r="O1179" s="168"/>
      <c r="P1179" s="83"/>
      <c r="Q1179" s="56"/>
    </row>
    <row r="1180" spans="2:17" ht="15">
      <c r="B1180" s="83"/>
      <c r="C1180" s="94" t="s">
        <v>65</v>
      </c>
      <c r="D1180" s="169"/>
      <c r="E1180" s="170"/>
      <c r="F1180" s="95"/>
      <c r="G1180" s="96" t="s">
        <v>66</v>
      </c>
      <c r="H1180" s="169"/>
      <c r="I1180" s="171"/>
      <c r="J1180" s="171"/>
      <c r="K1180" s="171"/>
      <c r="L1180" s="171"/>
      <c r="M1180" s="171"/>
      <c r="N1180" s="171"/>
      <c r="O1180" s="172"/>
      <c r="P1180" s="83"/>
      <c r="Q1180" s="56"/>
    </row>
    <row r="1181" spans="2:17" ht="15">
      <c r="B1181" s="83"/>
      <c r="C1181" s="97" t="s">
        <v>67</v>
      </c>
      <c r="D1181" s="169"/>
      <c r="E1181" s="170"/>
      <c r="F1181" s="95"/>
      <c r="G1181" s="98" t="s">
        <v>68</v>
      </c>
      <c r="H1181" s="169"/>
      <c r="I1181" s="171"/>
      <c r="J1181" s="171"/>
      <c r="K1181" s="171"/>
      <c r="L1181" s="171"/>
      <c r="M1181" s="171"/>
      <c r="N1181" s="171"/>
      <c r="O1181" s="172"/>
      <c r="P1181" s="83"/>
      <c r="Q1181" s="56"/>
    </row>
    <row r="1182" spans="2:17" ht="15">
      <c r="B1182" s="78"/>
      <c r="C1182" s="99" t="s">
        <v>82</v>
      </c>
      <c r="D1182" s="100"/>
      <c r="E1182" s="101"/>
      <c r="F1182" s="102"/>
      <c r="G1182" s="99" t="s">
        <v>82</v>
      </c>
      <c r="H1182" s="103"/>
      <c r="I1182" s="103"/>
      <c r="J1182" s="103"/>
      <c r="K1182" s="103"/>
      <c r="L1182" s="103"/>
      <c r="M1182" s="103"/>
      <c r="N1182" s="103"/>
      <c r="O1182" s="103"/>
      <c r="P1182" s="90"/>
      <c r="Q1182" s="56"/>
    </row>
    <row r="1183" spans="2:17" ht="15">
      <c r="B1183" s="83"/>
      <c r="C1183" s="94"/>
      <c r="D1183" s="169"/>
      <c r="E1183" s="170"/>
      <c r="F1183" s="95"/>
      <c r="G1183" s="96"/>
      <c r="H1183" s="169"/>
      <c r="I1183" s="171"/>
      <c r="J1183" s="171"/>
      <c r="K1183" s="171"/>
      <c r="L1183" s="171"/>
      <c r="M1183" s="171"/>
      <c r="N1183" s="171"/>
      <c r="O1183" s="172"/>
      <c r="P1183" s="83"/>
      <c r="Q1183" s="56"/>
    </row>
    <row r="1184" spans="2:17" ht="15">
      <c r="B1184" s="83"/>
      <c r="C1184" s="104"/>
      <c r="D1184" s="169"/>
      <c r="E1184" s="170"/>
      <c r="F1184" s="95"/>
      <c r="G1184" s="105"/>
      <c r="H1184" s="169"/>
      <c r="I1184" s="171"/>
      <c r="J1184" s="171"/>
      <c r="K1184" s="171"/>
      <c r="L1184" s="171"/>
      <c r="M1184" s="171"/>
      <c r="N1184" s="171"/>
      <c r="O1184" s="172"/>
      <c r="P1184" s="83"/>
      <c r="Q1184" s="56"/>
    </row>
    <row r="1185" spans="2:17" ht="15.75">
      <c r="B1185" s="78"/>
      <c r="C1185" s="80"/>
      <c r="D1185" s="80"/>
      <c r="E1185" s="80"/>
      <c r="F1185" s="80"/>
      <c r="G1185" s="89" t="s">
        <v>83</v>
      </c>
      <c r="H1185" s="106"/>
      <c r="I1185" s="106"/>
      <c r="J1185" s="106"/>
      <c r="K1185" s="80"/>
      <c r="L1185" s="80"/>
      <c r="M1185" s="80"/>
      <c r="N1185" s="107"/>
      <c r="O1185" s="57"/>
      <c r="P1185" s="90"/>
      <c r="Q1185" s="56"/>
    </row>
    <row r="1186" spans="2:17" ht="15">
      <c r="B1186" s="78"/>
      <c r="C1186" s="79" t="s">
        <v>84</v>
      </c>
      <c r="D1186" s="80"/>
      <c r="E1186" s="80"/>
      <c r="F1186" s="80"/>
      <c r="G1186" s="108" t="s">
        <v>85</v>
      </c>
      <c r="H1186" s="108" t="s">
        <v>86</v>
      </c>
      <c r="I1186" s="108" t="s">
        <v>87</v>
      </c>
      <c r="J1186" s="108" t="s">
        <v>88</v>
      </c>
      <c r="K1186" s="108" t="s">
        <v>89</v>
      </c>
      <c r="L1186" s="109" t="s">
        <v>90</v>
      </c>
      <c r="M1186" s="110"/>
      <c r="N1186" s="111" t="s">
        <v>69</v>
      </c>
      <c r="O1186" s="112" t="s">
        <v>70</v>
      </c>
      <c r="P1186" s="83"/>
      <c r="Q1186" s="56"/>
    </row>
    <row r="1187" spans="2:17" ht="15">
      <c r="B1187" s="83"/>
      <c r="C1187" s="113" t="s">
        <v>91</v>
      </c>
      <c r="D1187" s="114">
        <f>IF(D1180&gt;"",D1180&amp;" - "&amp;H1180,"")</f>
      </c>
      <c r="E1187" s="114"/>
      <c r="F1187" s="115"/>
      <c r="G1187" s="116"/>
      <c r="H1187" s="116"/>
      <c r="I1187" s="116"/>
      <c r="J1187" s="117"/>
      <c r="K1187" s="116"/>
      <c r="L1187" s="118">
        <f>IF(ISBLANK(G1187),"",COUNTIF(G1187:K1187,"&gt;=0"))</f>
      </c>
      <c r="M1187" s="119">
        <f>IF(ISBLANK(G1187),"",(IF(LEFT(G1187,1)="-",1,0)+IF(LEFT(H1187,1)="-",1,0)+IF(LEFT(I1187,1)="-",1,0)+IF(LEFT(J1187,1)="-",1,0)+IF(LEFT(K1187,1)="-",1,0)))</f>
      </c>
      <c r="N1187" s="120">
        <f aca="true" t="shared" si="38" ref="N1187:O1191">IF(L1187=3,1,"")</f>
      </c>
      <c r="O1187" s="121">
        <f t="shared" si="38"/>
      </c>
      <c r="P1187" s="83"/>
      <c r="Q1187" s="56"/>
    </row>
    <row r="1188" spans="2:17" ht="15">
      <c r="B1188" s="83"/>
      <c r="C1188" s="113" t="s">
        <v>92</v>
      </c>
      <c r="D1188" s="114">
        <f>IF(D1181&gt;"",D1181&amp;" - "&amp;H1181,"")</f>
      </c>
      <c r="E1188" s="122"/>
      <c r="F1188" s="115"/>
      <c r="G1188" s="123"/>
      <c r="H1188" s="116"/>
      <c r="I1188" s="116"/>
      <c r="J1188" s="116"/>
      <c r="K1188" s="116"/>
      <c r="L1188" s="118">
        <f>IF(ISBLANK(G1188),"",COUNTIF(G1188:K1188,"&gt;=0"))</f>
      </c>
      <c r="M1188" s="119">
        <f>IF(ISBLANK(G1188),"",(IF(LEFT(G1188,1)="-",1,0)+IF(LEFT(H1188,1)="-",1,0)+IF(LEFT(I1188,1)="-",1,0)+IF(LEFT(J1188,1)="-",1,0)+IF(LEFT(K1188,1)="-",1,0)))</f>
      </c>
      <c r="N1188" s="120">
        <f t="shared" si="38"/>
      </c>
      <c r="O1188" s="121">
        <f t="shared" si="38"/>
      </c>
      <c r="P1188" s="83"/>
      <c r="Q1188" s="56"/>
    </row>
    <row r="1189" spans="2:17" ht="15">
      <c r="B1189" s="83"/>
      <c r="C1189" s="124" t="s">
        <v>71</v>
      </c>
      <c r="D1189" s="125">
        <f>IF(D1183&gt;"",D1183&amp;" / "&amp;D1184,"")</f>
      </c>
      <c r="E1189" s="126">
        <f>IF(H1183&gt;"",H1183&amp;" / "&amp;H1184,"")</f>
      </c>
      <c r="F1189" s="127"/>
      <c r="G1189" s="128"/>
      <c r="H1189" s="129"/>
      <c r="I1189" s="130"/>
      <c r="J1189" s="130"/>
      <c r="K1189" s="130"/>
      <c r="L1189" s="118">
        <f>IF(ISBLANK(G1189),"",COUNTIF(G1189:K1189,"&gt;=0"))</f>
      </c>
      <c r="M1189" s="119">
        <f>IF(ISBLANK(G1189),"",(IF(LEFT(G1189,1)="-",1,0)+IF(LEFT(H1189,1)="-",1,0)+IF(LEFT(I1189,1)="-",1,0)+IF(LEFT(J1189,1)="-",1,0)+IF(LEFT(K1189,1)="-",1,0)))</f>
      </c>
      <c r="N1189" s="120">
        <f t="shared" si="38"/>
      </c>
      <c r="O1189" s="121">
        <f t="shared" si="38"/>
      </c>
      <c r="P1189" s="83"/>
      <c r="Q1189" s="56"/>
    </row>
    <row r="1190" spans="2:17" ht="15">
      <c r="B1190" s="83"/>
      <c r="C1190" s="113" t="s">
        <v>93</v>
      </c>
      <c r="D1190" s="114">
        <f>IF(+D1180&gt;"",D1180&amp;" - "&amp;H1181,"")</f>
      </c>
      <c r="E1190" s="122"/>
      <c r="F1190" s="115"/>
      <c r="G1190" s="131"/>
      <c r="H1190" s="117"/>
      <c r="I1190" s="116"/>
      <c r="J1190" s="116"/>
      <c r="K1190" s="117"/>
      <c r="L1190" s="118">
        <f>IF(ISBLANK(G1190),"",COUNTIF(G1190:K1190,"&gt;=0"))</f>
      </c>
      <c r="M1190" s="119">
        <f>IF(ISBLANK(G1190),"",(IF(LEFT(G1190,1)="-",1,0)+IF(LEFT(H1190,1)="-",1,0)+IF(LEFT(I1190,1)="-",1,0)+IF(LEFT(J1190,1)="-",1,0)+IF(LEFT(K1190,1)="-",1,0)))</f>
      </c>
      <c r="N1190" s="120">
        <f t="shared" si="38"/>
      </c>
      <c r="O1190" s="121">
        <f t="shared" si="38"/>
      </c>
      <c r="P1190" s="83"/>
      <c r="Q1190" s="56"/>
    </row>
    <row r="1191" spans="2:17" ht="15.75" thickBot="1">
      <c r="B1191" s="83"/>
      <c r="C1191" s="113" t="s">
        <v>94</v>
      </c>
      <c r="D1191" s="114">
        <f>IF(+D1181&gt;"",D1181&amp;" - "&amp;H1180,"")</f>
      </c>
      <c r="E1191" s="122"/>
      <c r="F1191" s="115"/>
      <c r="G1191" s="117"/>
      <c r="H1191" s="116"/>
      <c r="I1191" s="117"/>
      <c r="J1191" s="116"/>
      <c r="K1191" s="116"/>
      <c r="L1191" s="118">
        <f>IF(ISBLANK(G1191),"",COUNTIF(G1191:K1191,"&gt;=0"))</f>
      </c>
      <c r="M1191" s="132">
        <f>IF(ISBLANK(G1191),"",(IF(LEFT(G1191,1)="-",1,0)+IF(LEFT(H1191,1)="-",1,0)+IF(LEFT(I1191,1)="-",1,0)+IF(LEFT(J1191,1)="-",1,0)+IF(LEFT(K1191,1)="-",1,0)))</f>
      </c>
      <c r="N1191" s="120">
        <f t="shared" si="38"/>
      </c>
      <c r="O1191" s="121">
        <f t="shared" si="38"/>
      </c>
      <c r="P1191" s="83"/>
      <c r="Q1191" s="56"/>
    </row>
    <row r="1192" spans="2:17" ht="16.5" thickBot="1">
      <c r="B1192" s="78"/>
      <c r="C1192" s="80"/>
      <c r="D1192" s="80"/>
      <c r="E1192" s="80"/>
      <c r="F1192" s="80"/>
      <c r="G1192" s="80"/>
      <c r="H1192" s="80"/>
      <c r="I1192" s="80"/>
      <c r="J1192" s="133" t="s">
        <v>95</v>
      </c>
      <c r="K1192" s="134"/>
      <c r="L1192" s="135">
        <f>IF(ISBLANK(E1187),"",SUM(L1187:L1191))</f>
      </c>
      <c r="M1192" s="136">
        <f>IF(ISBLANK(F1187),"",SUM(M1187:M1191))</f>
      </c>
      <c r="N1192" s="137">
        <f>IF(ISBLANK(G1187),"",SUM(N1187:N1191))</f>
      </c>
      <c r="O1192" s="138">
        <f>IF(ISBLANK(G1187),"",SUM(O1187:O1191))</f>
      </c>
      <c r="P1192" s="83"/>
      <c r="Q1192" s="56"/>
    </row>
    <row r="1193" spans="2:17" ht="15">
      <c r="B1193" s="78"/>
      <c r="C1193" s="139" t="s">
        <v>96</v>
      </c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90"/>
      <c r="Q1193" s="56"/>
    </row>
    <row r="1194" spans="2:17" ht="15">
      <c r="B1194" s="78"/>
      <c r="C1194" s="140" t="s">
        <v>72</v>
      </c>
      <c r="D1194" s="140"/>
      <c r="E1194" s="140" t="s">
        <v>73</v>
      </c>
      <c r="F1194" s="141"/>
      <c r="G1194" s="140"/>
      <c r="H1194" s="140" t="s">
        <v>41</v>
      </c>
      <c r="I1194" s="141"/>
      <c r="J1194" s="140"/>
      <c r="K1194" s="142" t="s">
        <v>97</v>
      </c>
      <c r="L1194" s="57"/>
      <c r="M1194" s="80"/>
      <c r="N1194" s="80"/>
      <c r="O1194" s="80"/>
      <c r="P1194" s="90"/>
      <c r="Q1194" s="56"/>
    </row>
    <row r="1195" spans="2:17" ht="16.5" thickBot="1">
      <c r="B1195" s="78"/>
      <c r="C1195" s="80"/>
      <c r="D1195" s="80"/>
      <c r="E1195" s="80"/>
      <c r="F1195" s="80"/>
      <c r="G1195" s="80"/>
      <c r="H1195" s="80"/>
      <c r="I1195" s="80"/>
      <c r="J1195" s="80"/>
      <c r="K1195" s="162">
        <f>IF(N1192=3,D1179,IF(O1192=3,H1179,""))</f>
      </c>
      <c r="L1195" s="163"/>
      <c r="M1195" s="163"/>
      <c r="N1195" s="163"/>
      <c r="O1195" s="164"/>
      <c r="P1195" s="83"/>
      <c r="Q1195" s="56"/>
    </row>
    <row r="1196" spans="2:17" ht="18">
      <c r="B1196" s="143"/>
      <c r="C1196" s="144"/>
      <c r="D1196" s="144"/>
      <c r="E1196" s="144"/>
      <c r="F1196" s="144"/>
      <c r="G1196" s="144"/>
      <c r="H1196" s="144"/>
      <c r="I1196" s="144"/>
      <c r="J1196" s="144"/>
      <c r="K1196" s="145"/>
      <c r="L1196" s="145"/>
      <c r="M1196" s="145"/>
      <c r="N1196" s="145"/>
      <c r="O1196" s="145"/>
      <c r="P1196" s="146"/>
      <c r="Q1196" s="56"/>
    </row>
    <row r="1197" spans="3:17" ht="15">
      <c r="C1197" s="147" t="s">
        <v>98</v>
      </c>
      <c r="Q1197" s="56"/>
    </row>
    <row r="1198" ht="15">
      <c r="Q1198" s="56"/>
    </row>
    <row r="1199" ht="15">
      <c r="Q1199" s="56"/>
    </row>
    <row r="1200" ht="15">
      <c r="Q1200" s="56"/>
    </row>
    <row r="1201" ht="15">
      <c r="Q1201" s="56"/>
    </row>
    <row r="1202" ht="15">
      <c r="Q1202" s="56"/>
    </row>
    <row r="1203" spans="2:17" ht="15.75">
      <c r="B1203" s="73"/>
      <c r="C1203" s="74"/>
      <c r="D1203" s="75"/>
      <c r="E1203" s="76"/>
      <c r="F1203" s="76"/>
      <c r="G1203" s="76"/>
      <c r="H1203" s="76"/>
      <c r="I1203" s="76"/>
      <c r="J1203" s="76"/>
      <c r="K1203" s="76"/>
      <c r="L1203" s="76"/>
      <c r="M1203" s="76"/>
      <c r="N1203" s="76"/>
      <c r="O1203" s="76"/>
      <c r="P1203" s="77"/>
      <c r="Q1203" s="56"/>
    </row>
    <row r="1204" spans="2:17" ht="15.75">
      <c r="B1204" s="78"/>
      <c r="C1204" s="57"/>
      <c r="D1204" s="79" t="s">
        <v>75</v>
      </c>
      <c r="E1204" s="80"/>
      <c r="F1204" s="80"/>
      <c r="G1204" s="57"/>
      <c r="H1204" s="81" t="s">
        <v>61</v>
      </c>
      <c r="I1204" s="82"/>
      <c r="J1204" s="173"/>
      <c r="K1204" s="174"/>
      <c r="L1204" s="174"/>
      <c r="M1204" s="174"/>
      <c r="N1204" s="174"/>
      <c r="O1204" s="175"/>
      <c r="P1204" s="83"/>
      <c r="Q1204" s="56"/>
    </row>
    <row r="1205" spans="2:17" ht="20.25">
      <c r="B1205" s="78"/>
      <c r="C1205" s="84"/>
      <c r="D1205" s="85" t="s">
        <v>76</v>
      </c>
      <c r="E1205" s="80"/>
      <c r="F1205" s="80"/>
      <c r="G1205" s="57"/>
      <c r="H1205" s="81" t="s">
        <v>62</v>
      </c>
      <c r="I1205" s="82"/>
      <c r="J1205" s="173"/>
      <c r="K1205" s="174"/>
      <c r="L1205" s="174"/>
      <c r="M1205" s="174"/>
      <c r="N1205" s="174"/>
      <c r="O1205" s="175"/>
      <c r="P1205" s="83"/>
      <c r="Q1205" s="56"/>
    </row>
    <row r="1206" spans="2:17" ht="15">
      <c r="B1206" s="78"/>
      <c r="C1206" s="80"/>
      <c r="D1206" s="86" t="s">
        <v>77</v>
      </c>
      <c r="E1206" s="80"/>
      <c r="F1206" s="80"/>
      <c r="G1206" s="80"/>
      <c r="H1206" s="81" t="s">
        <v>63</v>
      </c>
      <c r="I1206" s="87"/>
      <c r="J1206" s="173"/>
      <c r="K1206" s="173"/>
      <c r="L1206" s="173"/>
      <c r="M1206" s="173"/>
      <c r="N1206" s="173"/>
      <c r="O1206" s="176"/>
      <c r="P1206" s="83"/>
      <c r="Q1206" s="56"/>
    </row>
    <row r="1207" spans="2:17" ht="15.75">
      <c r="B1207" s="78"/>
      <c r="C1207" s="80"/>
      <c r="D1207" s="80"/>
      <c r="E1207" s="80"/>
      <c r="F1207" s="80"/>
      <c r="G1207" s="80"/>
      <c r="H1207" s="81" t="s">
        <v>78</v>
      </c>
      <c r="I1207" s="82"/>
      <c r="J1207" s="177"/>
      <c r="K1207" s="178"/>
      <c r="L1207" s="178"/>
      <c r="M1207" s="88" t="s">
        <v>64</v>
      </c>
      <c r="N1207" s="179"/>
      <c r="O1207" s="176"/>
      <c r="P1207" s="83"/>
      <c r="Q1207" s="56"/>
    </row>
    <row r="1208" spans="2:17" ht="15">
      <c r="B1208" s="78"/>
      <c r="C1208" s="57"/>
      <c r="D1208" s="89" t="s">
        <v>79</v>
      </c>
      <c r="E1208" s="80"/>
      <c r="F1208" s="80"/>
      <c r="G1208" s="80"/>
      <c r="H1208" s="89" t="s">
        <v>79</v>
      </c>
      <c r="I1208" s="80"/>
      <c r="J1208" s="80"/>
      <c r="K1208" s="80"/>
      <c r="L1208" s="80"/>
      <c r="M1208" s="80"/>
      <c r="N1208" s="80"/>
      <c r="O1208" s="80"/>
      <c r="P1208" s="90"/>
      <c r="Q1208" s="56"/>
    </row>
    <row r="1209" spans="2:17" ht="15.75">
      <c r="B1209" s="83"/>
      <c r="C1209" s="91" t="s">
        <v>80</v>
      </c>
      <c r="D1209" s="165"/>
      <c r="E1209" s="166"/>
      <c r="F1209" s="92"/>
      <c r="G1209" s="93" t="s">
        <v>81</v>
      </c>
      <c r="H1209" s="165"/>
      <c r="I1209" s="167"/>
      <c r="J1209" s="167"/>
      <c r="K1209" s="167"/>
      <c r="L1209" s="167"/>
      <c r="M1209" s="167"/>
      <c r="N1209" s="167"/>
      <c r="O1209" s="168"/>
      <c r="P1209" s="83"/>
      <c r="Q1209" s="56"/>
    </row>
    <row r="1210" spans="2:17" ht="15">
      <c r="B1210" s="83"/>
      <c r="C1210" s="94" t="s">
        <v>65</v>
      </c>
      <c r="D1210" s="169"/>
      <c r="E1210" s="170"/>
      <c r="F1210" s="95"/>
      <c r="G1210" s="96" t="s">
        <v>66</v>
      </c>
      <c r="H1210" s="169"/>
      <c r="I1210" s="171"/>
      <c r="J1210" s="171"/>
      <c r="K1210" s="171"/>
      <c r="L1210" s="171"/>
      <c r="M1210" s="171"/>
      <c r="N1210" s="171"/>
      <c r="O1210" s="172"/>
      <c r="P1210" s="83"/>
      <c r="Q1210" s="56"/>
    </row>
    <row r="1211" spans="2:17" ht="15">
      <c r="B1211" s="83"/>
      <c r="C1211" s="97" t="s">
        <v>67</v>
      </c>
      <c r="D1211" s="169"/>
      <c r="E1211" s="170"/>
      <c r="F1211" s="95"/>
      <c r="G1211" s="98" t="s">
        <v>68</v>
      </c>
      <c r="H1211" s="169"/>
      <c r="I1211" s="171"/>
      <c r="J1211" s="171"/>
      <c r="K1211" s="171"/>
      <c r="L1211" s="171"/>
      <c r="M1211" s="171"/>
      <c r="N1211" s="171"/>
      <c r="O1211" s="172"/>
      <c r="P1211" s="83"/>
      <c r="Q1211" s="56"/>
    </row>
    <row r="1212" spans="2:17" ht="15">
      <c r="B1212" s="78"/>
      <c r="C1212" s="99" t="s">
        <v>82</v>
      </c>
      <c r="D1212" s="100"/>
      <c r="E1212" s="101"/>
      <c r="F1212" s="102"/>
      <c r="G1212" s="99" t="s">
        <v>82</v>
      </c>
      <c r="H1212" s="103"/>
      <c r="I1212" s="103"/>
      <c r="J1212" s="103"/>
      <c r="K1212" s="103"/>
      <c r="L1212" s="103"/>
      <c r="M1212" s="103"/>
      <c r="N1212" s="103"/>
      <c r="O1212" s="103"/>
      <c r="P1212" s="90"/>
      <c r="Q1212" s="56"/>
    </row>
    <row r="1213" spans="2:17" ht="15">
      <c r="B1213" s="83"/>
      <c r="C1213" s="94"/>
      <c r="D1213" s="169"/>
      <c r="E1213" s="170"/>
      <c r="F1213" s="95"/>
      <c r="G1213" s="96"/>
      <c r="H1213" s="169"/>
      <c r="I1213" s="171"/>
      <c r="J1213" s="171"/>
      <c r="K1213" s="171"/>
      <c r="L1213" s="171"/>
      <c r="M1213" s="171"/>
      <c r="N1213" s="171"/>
      <c r="O1213" s="172"/>
      <c r="P1213" s="83"/>
      <c r="Q1213" s="56"/>
    </row>
    <row r="1214" spans="2:17" ht="15">
      <c r="B1214" s="83"/>
      <c r="C1214" s="104"/>
      <c r="D1214" s="169"/>
      <c r="E1214" s="170"/>
      <c r="F1214" s="95"/>
      <c r="G1214" s="105"/>
      <c r="H1214" s="169"/>
      <c r="I1214" s="171"/>
      <c r="J1214" s="171"/>
      <c r="K1214" s="171"/>
      <c r="L1214" s="171"/>
      <c r="M1214" s="171"/>
      <c r="N1214" s="171"/>
      <c r="O1214" s="172"/>
      <c r="P1214" s="83"/>
      <c r="Q1214" s="56"/>
    </row>
    <row r="1215" spans="2:17" ht="15.75">
      <c r="B1215" s="78"/>
      <c r="C1215" s="80"/>
      <c r="D1215" s="80"/>
      <c r="E1215" s="80"/>
      <c r="F1215" s="80"/>
      <c r="G1215" s="89" t="s">
        <v>83</v>
      </c>
      <c r="H1215" s="106"/>
      <c r="I1215" s="106"/>
      <c r="J1215" s="106"/>
      <c r="K1215" s="80"/>
      <c r="L1215" s="80"/>
      <c r="M1215" s="80"/>
      <c r="N1215" s="107"/>
      <c r="O1215" s="57"/>
      <c r="P1215" s="90"/>
      <c r="Q1215" s="56"/>
    </row>
    <row r="1216" spans="2:17" ht="15">
      <c r="B1216" s="78"/>
      <c r="C1216" s="79" t="s">
        <v>84</v>
      </c>
      <c r="D1216" s="80"/>
      <c r="E1216" s="80"/>
      <c r="F1216" s="80"/>
      <c r="G1216" s="108" t="s">
        <v>85</v>
      </c>
      <c r="H1216" s="108" t="s">
        <v>86</v>
      </c>
      <c r="I1216" s="108" t="s">
        <v>87</v>
      </c>
      <c r="J1216" s="108" t="s">
        <v>88</v>
      </c>
      <c r="K1216" s="108" t="s">
        <v>89</v>
      </c>
      <c r="L1216" s="109" t="s">
        <v>90</v>
      </c>
      <c r="M1216" s="110"/>
      <c r="N1216" s="111" t="s">
        <v>69</v>
      </c>
      <c r="O1216" s="112" t="s">
        <v>70</v>
      </c>
      <c r="P1216" s="83"/>
      <c r="Q1216" s="56"/>
    </row>
    <row r="1217" spans="2:17" ht="15">
      <c r="B1217" s="83"/>
      <c r="C1217" s="113" t="s">
        <v>91</v>
      </c>
      <c r="D1217" s="114">
        <f>IF(D1210&gt;"",D1210&amp;" - "&amp;H1210,"")</f>
      </c>
      <c r="E1217" s="114"/>
      <c r="F1217" s="115"/>
      <c r="G1217" s="116"/>
      <c r="H1217" s="116"/>
      <c r="I1217" s="116"/>
      <c r="J1217" s="117"/>
      <c r="K1217" s="116"/>
      <c r="L1217" s="118">
        <f>IF(ISBLANK(G1217),"",COUNTIF(G1217:K1217,"&gt;=0"))</f>
      </c>
      <c r="M1217" s="119">
        <f>IF(ISBLANK(G1217),"",(IF(LEFT(G1217,1)="-",1,0)+IF(LEFT(H1217,1)="-",1,0)+IF(LEFT(I1217,1)="-",1,0)+IF(LEFT(J1217,1)="-",1,0)+IF(LEFT(K1217,1)="-",1,0)))</f>
      </c>
      <c r="N1217" s="120">
        <f aca="true" t="shared" si="39" ref="N1217:O1221">IF(L1217=3,1,"")</f>
      </c>
      <c r="O1217" s="121">
        <f t="shared" si="39"/>
      </c>
      <c r="P1217" s="83"/>
      <c r="Q1217" s="56"/>
    </row>
    <row r="1218" spans="2:17" ht="15">
      <c r="B1218" s="83"/>
      <c r="C1218" s="113" t="s">
        <v>92</v>
      </c>
      <c r="D1218" s="114">
        <f>IF(D1211&gt;"",D1211&amp;" - "&amp;H1211,"")</f>
      </c>
      <c r="E1218" s="122"/>
      <c r="F1218" s="115"/>
      <c r="G1218" s="123"/>
      <c r="H1218" s="116"/>
      <c r="I1218" s="116"/>
      <c r="J1218" s="116"/>
      <c r="K1218" s="116"/>
      <c r="L1218" s="118">
        <f>IF(ISBLANK(G1218),"",COUNTIF(G1218:K1218,"&gt;=0"))</f>
      </c>
      <c r="M1218" s="119">
        <f>IF(ISBLANK(G1218),"",(IF(LEFT(G1218,1)="-",1,0)+IF(LEFT(H1218,1)="-",1,0)+IF(LEFT(I1218,1)="-",1,0)+IF(LEFT(J1218,1)="-",1,0)+IF(LEFT(K1218,1)="-",1,0)))</f>
      </c>
      <c r="N1218" s="120">
        <f t="shared" si="39"/>
      </c>
      <c r="O1218" s="121">
        <f t="shared" si="39"/>
      </c>
      <c r="P1218" s="83"/>
      <c r="Q1218" s="56"/>
    </row>
    <row r="1219" spans="2:17" ht="15">
      <c r="B1219" s="83"/>
      <c r="C1219" s="124" t="s">
        <v>71</v>
      </c>
      <c r="D1219" s="125">
        <f>IF(D1213&gt;"",D1213&amp;" / "&amp;D1214,"")</f>
      </c>
      <c r="E1219" s="126">
        <f>IF(H1213&gt;"",H1213&amp;" / "&amp;H1214,"")</f>
      </c>
      <c r="F1219" s="127"/>
      <c r="G1219" s="128"/>
      <c r="H1219" s="129"/>
      <c r="I1219" s="130"/>
      <c r="J1219" s="130"/>
      <c r="K1219" s="130"/>
      <c r="L1219" s="118">
        <f>IF(ISBLANK(G1219),"",COUNTIF(G1219:K1219,"&gt;=0"))</f>
      </c>
      <c r="M1219" s="119">
        <f>IF(ISBLANK(G1219),"",(IF(LEFT(G1219,1)="-",1,0)+IF(LEFT(H1219,1)="-",1,0)+IF(LEFT(I1219,1)="-",1,0)+IF(LEFT(J1219,1)="-",1,0)+IF(LEFT(K1219,1)="-",1,0)))</f>
      </c>
      <c r="N1219" s="120">
        <f t="shared" si="39"/>
      </c>
      <c r="O1219" s="121">
        <f t="shared" si="39"/>
      </c>
      <c r="P1219" s="83"/>
      <c r="Q1219" s="56"/>
    </row>
    <row r="1220" spans="2:17" ht="15">
      <c r="B1220" s="83"/>
      <c r="C1220" s="113" t="s">
        <v>93</v>
      </c>
      <c r="D1220" s="114">
        <f>IF(+D1210&gt;"",D1210&amp;" - "&amp;H1211,"")</f>
      </c>
      <c r="E1220" s="122"/>
      <c r="F1220" s="115"/>
      <c r="G1220" s="131"/>
      <c r="H1220" s="117"/>
      <c r="I1220" s="116"/>
      <c r="J1220" s="116"/>
      <c r="K1220" s="117"/>
      <c r="L1220" s="118">
        <f>IF(ISBLANK(G1220),"",COUNTIF(G1220:K1220,"&gt;=0"))</f>
      </c>
      <c r="M1220" s="119">
        <f>IF(ISBLANK(G1220),"",(IF(LEFT(G1220,1)="-",1,0)+IF(LEFT(H1220,1)="-",1,0)+IF(LEFT(I1220,1)="-",1,0)+IF(LEFT(J1220,1)="-",1,0)+IF(LEFT(K1220,1)="-",1,0)))</f>
      </c>
      <c r="N1220" s="120">
        <f t="shared" si="39"/>
      </c>
      <c r="O1220" s="121">
        <f t="shared" si="39"/>
      </c>
      <c r="P1220" s="83"/>
      <c r="Q1220" s="56"/>
    </row>
    <row r="1221" spans="2:17" ht="15.75" thickBot="1">
      <c r="B1221" s="83"/>
      <c r="C1221" s="113" t="s">
        <v>94</v>
      </c>
      <c r="D1221" s="114">
        <f>IF(+D1211&gt;"",D1211&amp;" - "&amp;H1210,"")</f>
      </c>
      <c r="E1221" s="122"/>
      <c r="F1221" s="115"/>
      <c r="G1221" s="117"/>
      <c r="H1221" s="116"/>
      <c r="I1221" s="117"/>
      <c r="J1221" s="116"/>
      <c r="K1221" s="116"/>
      <c r="L1221" s="118">
        <f>IF(ISBLANK(G1221),"",COUNTIF(G1221:K1221,"&gt;=0"))</f>
      </c>
      <c r="M1221" s="132">
        <f>IF(ISBLANK(G1221),"",(IF(LEFT(G1221,1)="-",1,0)+IF(LEFT(H1221,1)="-",1,0)+IF(LEFT(I1221,1)="-",1,0)+IF(LEFT(J1221,1)="-",1,0)+IF(LEFT(K1221,1)="-",1,0)))</f>
      </c>
      <c r="N1221" s="120">
        <f t="shared" si="39"/>
      </c>
      <c r="O1221" s="121">
        <f t="shared" si="39"/>
      </c>
      <c r="P1221" s="83"/>
      <c r="Q1221" s="56"/>
    </row>
    <row r="1222" spans="2:17" ht="16.5" thickBot="1">
      <c r="B1222" s="78"/>
      <c r="C1222" s="80"/>
      <c r="D1222" s="80"/>
      <c r="E1222" s="80"/>
      <c r="F1222" s="80"/>
      <c r="G1222" s="80"/>
      <c r="H1222" s="80"/>
      <c r="I1222" s="80"/>
      <c r="J1222" s="133" t="s">
        <v>95</v>
      </c>
      <c r="K1222" s="134"/>
      <c r="L1222" s="135">
        <f>IF(ISBLANK(E1217),"",SUM(L1217:L1221))</f>
      </c>
      <c r="M1222" s="136">
        <f>IF(ISBLANK(F1217),"",SUM(M1217:M1221))</f>
      </c>
      <c r="N1222" s="137">
        <f>IF(ISBLANK(G1217),"",SUM(N1217:N1221))</f>
      </c>
      <c r="O1222" s="138">
        <f>IF(ISBLANK(G1217),"",SUM(O1217:O1221))</f>
      </c>
      <c r="P1222" s="83"/>
      <c r="Q1222" s="56"/>
    </row>
    <row r="1223" spans="2:17" ht="15">
      <c r="B1223" s="78"/>
      <c r="C1223" s="139" t="s">
        <v>96</v>
      </c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90"/>
      <c r="Q1223" s="56"/>
    </row>
    <row r="1224" spans="2:17" ht="15">
      <c r="B1224" s="78"/>
      <c r="C1224" s="140" t="s">
        <v>72</v>
      </c>
      <c r="D1224" s="140"/>
      <c r="E1224" s="140" t="s">
        <v>73</v>
      </c>
      <c r="F1224" s="141"/>
      <c r="G1224" s="140"/>
      <c r="H1224" s="140" t="s">
        <v>41</v>
      </c>
      <c r="I1224" s="141"/>
      <c r="J1224" s="140"/>
      <c r="K1224" s="142" t="s">
        <v>97</v>
      </c>
      <c r="L1224" s="57"/>
      <c r="M1224" s="80"/>
      <c r="N1224" s="80"/>
      <c r="O1224" s="80"/>
      <c r="P1224" s="90"/>
      <c r="Q1224" s="56"/>
    </row>
    <row r="1225" spans="2:17" ht="16.5" thickBot="1">
      <c r="B1225" s="78"/>
      <c r="C1225" s="80"/>
      <c r="D1225" s="80"/>
      <c r="E1225" s="80"/>
      <c r="F1225" s="80"/>
      <c r="G1225" s="80"/>
      <c r="H1225" s="80"/>
      <c r="I1225" s="80"/>
      <c r="J1225" s="80"/>
      <c r="K1225" s="162">
        <f>IF(N1222=3,D1209,IF(O1222=3,H1209,""))</f>
      </c>
      <c r="L1225" s="163"/>
      <c r="M1225" s="163"/>
      <c r="N1225" s="163"/>
      <c r="O1225" s="164"/>
      <c r="P1225" s="83"/>
      <c r="Q1225" s="56"/>
    </row>
    <row r="1226" spans="2:17" ht="18">
      <c r="B1226" s="143"/>
      <c r="C1226" s="144"/>
      <c r="D1226" s="144"/>
      <c r="E1226" s="144"/>
      <c r="F1226" s="144"/>
      <c r="G1226" s="144"/>
      <c r="H1226" s="144"/>
      <c r="I1226" s="144"/>
      <c r="J1226" s="144"/>
      <c r="K1226" s="145"/>
      <c r="L1226" s="145"/>
      <c r="M1226" s="145"/>
      <c r="N1226" s="145"/>
      <c r="O1226" s="145"/>
      <c r="P1226" s="146"/>
      <c r="Q1226" s="56"/>
    </row>
    <row r="1227" spans="3:17" ht="15">
      <c r="C1227" s="147" t="s">
        <v>98</v>
      </c>
      <c r="Q1227" s="56"/>
    </row>
    <row r="1228" ht="15">
      <c r="Q1228" s="56"/>
    </row>
    <row r="1229" ht="15">
      <c r="Q1229" s="56"/>
    </row>
    <row r="1230" ht="15">
      <c r="Q1230" s="56"/>
    </row>
    <row r="1231" ht="15">
      <c r="Q1231" s="56"/>
    </row>
  </sheetData>
  <sheetProtection/>
  <mergeCells count="640">
    <mergeCell ref="D1213:E1213"/>
    <mergeCell ref="H1213:O1213"/>
    <mergeCell ref="D1214:E1214"/>
    <mergeCell ref="H1214:O1214"/>
    <mergeCell ref="K1225:O1225"/>
    <mergeCell ref="D1209:E1209"/>
    <mergeCell ref="H1209:O1209"/>
    <mergeCell ref="D1210:E1210"/>
    <mergeCell ref="H1210:O1210"/>
    <mergeCell ref="D1211:E1211"/>
    <mergeCell ref="H1211:O1211"/>
    <mergeCell ref="K1195:O1195"/>
    <mergeCell ref="J1204:O1204"/>
    <mergeCell ref="J1205:O1205"/>
    <mergeCell ref="J1206:O1206"/>
    <mergeCell ref="J1207:L1207"/>
    <mergeCell ref="N1207:O1207"/>
    <mergeCell ref="D1181:E1181"/>
    <mergeCell ref="H1181:O1181"/>
    <mergeCell ref="D1183:E1183"/>
    <mergeCell ref="H1183:O1183"/>
    <mergeCell ref="D1184:E1184"/>
    <mergeCell ref="H1184:O1184"/>
    <mergeCell ref="J1177:L1177"/>
    <mergeCell ref="N1177:O1177"/>
    <mergeCell ref="D1179:E1179"/>
    <mergeCell ref="H1179:O1179"/>
    <mergeCell ref="D1180:E1180"/>
    <mergeCell ref="H1180:O1180"/>
    <mergeCell ref="D1154:E1154"/>
    <mergeCell ref="H1154:O1154"/>
    <mergeCell ref="K1165:O1165"/>
    <mergeCell ref="J1174:O1174"/>
    <mergeCell ref="J1175:O1175"/>
    <mergeCell ref="J1176:O1176"/>
    <mergeCell ref="D1150:E1150"/>
    <mergeCell ref="H1150:O1150"/>
    <mergeCell ref="D1151:E1151"/>
    <mergeCell ref="H1151:O1151"/>
    <mergeCell ref="D1153:E1153"/>
    <mergeCell ref="H1153:O1153"/>
    <mergeCell ref="J1145:O1145"/>
    <mergeCell ref="J1146:O1146"/>
    <mergeCell ref="J1147:L1147"/>
    <mergeCell ref="N1147:O1147"/>
    <mergeCell ref="D1149:E1149"/>
    <mergeCell ref="H1149:O1149"/>
    <mergeCell ref="D1123:E1123"/>
    <mergeCell ref="H1123:O1123"/>
    <mergeCell ref="D1124:E1124"/>
    <mergeCell ref="H1124:O1124"/>
    <mergeCell ref="K1135:O1135"/>
    <mergeCell ref="J1144:O1144"/>
    <mergeCell ref="D1119:E1119"/>
    <mergeCell ref="H1119:O1119"/>
    <mergeCell ref="D1120:E1120"/>
    <mergeCell ref="H1120:O1120"/>
    <mergeCell ref="D1121:E1121"/>
    <mergeCell ref="H1121:O1121"/>
    <mergeCell ref="K1103:O1103"/>
    <mergeCell ref="J1114:O1114"/>
    <mergeCell ref="J1115:O1115"/>
    <mergeCell ref="J1116:O1116"/>
    <mergeCell ref="J1117:L1117"/>
    <mergeCell ref="N1117:O1117"/>
    <mergeCell ref="D1089:E1089"/>
    <mergeCell ref="H1089:O1089"/>
    <mergeCell ref="D1091:E1091"/>
    <mergeCell ref="H1091:O1091"/>
    <mergeCell ref="D1092:E1092"/>
    <mergeCell ref="H1092:O1092"/>
    <mergeCell ref="J1085:L1085"/>
    <mergeCell ref="N1085:O1085"/>
    <mergeCell ref="D1087:E1087"/>
    <mergeCell ref="H1087:O1087"/>
    <mergeCell ref="D1088:E1088"/>
    <mergeCell ref="H1088:O1088"/>
    <mergeCell ref="D1062:E1062"/>
    <mergeCell ref="H1062:O1062"/>
    <mergeCell ref="K1073:O1073"/>
    <mergeCell ref="J1082:O1082"/>
    <mergeCell ref="J1083:O1083"/>
    <mergeCell ref="J1084:O1084"/>
    <mergeCell ref="D1058:E1058"/>
    <mergeCell ref="H1058:O1058"/>
    <mergeCell ref="D1059:E1059"/>
    <mergeCell ref="H1059:O1059"/>
    <mergeCell ref="D1061:E1061"/>
    <mergeCell ref="H1061:O1061"/>
    <mergeCell ref="J1053:O1053"/>
    <mergeCell ref="J1054:O1054"/>
    <mergeCell ref="J1055:L1055"/>
    <mergeCell ref="N1055:O1055"/>
    <mergeCell ref="D1057:E1057"/>
    <mergeCell ref="H1057:O1057"/>
    <mergeCell ref="D1031:E1031"/>
    <mergeCell ref="H1031:O1031"/>
    <mergeCell ref="D1032:E1032"/>
    <mergeCell ref="H1032:O1032"/>
    <mergeCell ref="K1043:O1043"/>
    <mergeCell ref="J1052:O1052"/>
    <mergeCell ref="D1027:E1027"/>
    <mergeCell ref="H1027:O1027"/>
    <mergeCell ref="D1028:E1028"/>
    <mergeCell ref="H1028:O1028"/>
    <mergeCell ref="D1029:E1029"/>
    <mergeCell ref="H1029:O1029"/>
    <mergeCell ref="K1013:O1013"/>
    <mergeCell ref="J1022:O1022"/>
    <mergeCell ref="J1023:O1023"/>
    <mergeCell ref="J1024:O1024"/>
    <mergeCell ref="J1025:L1025"/>
    <mergeCell ref="N1025:O1025"/>
    <mergeCell ref="D999:E999"/>
    <mergeCell ref="H999:O999"/>
    <mergeCell ref="D1001:E1001"/>
    <mergeCell ref="H1001:O1001"/>
    <mergeCell ref="D1002:E1002"/>
    <mergeCell ref="H1002:O1002"/>
    <mergeCell ref="J995:L995"/>
    <mergeCell ref="N995:O995"/>
    <mergeCell ref="D997:E997"/>
    <mergeCell ref="H997:O997"/>
    <mergeCell ref="D998:E998"/>
    <mergeCell ref="H998:O998"/>
    <mergeCell ref="D970:E970"/>
    <mergeCell ref="H970:O970"/>
    <mergeCell ref="K981:O981"/>
    <mergeCell ref="J992:O992"/>
    <mergeCell ref="J993:O993"/>
    <mergeCell ref="J994:O994"/>
    <mergeCell ref="D966:E966"/>
    <mergeCell ref="H966:O966"/>
    <mergeCell ref="D967:E967"/>
    <mergeCell ref="H967:O967"/>
    <mergeCell ref="D969:E969"/>
    <mergeCell ref="H969:O969"/>
    <mergeCell ref="J961:O961"/>
    <mergeCell ref="J962:O962"/>
    <mergeCell ref="J963:L963"/>
    <mergeCell ref="N963:O963"/>
    <mergeCell ref="D965:E965"/>
    <mergeCell ref="H965:O965"/>
    <mergeCell ref="D939:E939"/>
    <mergeCell ref="H939:O939"/>
    <mergeCell ref="D940:E940"/>
    <mergeCell ref="H940:O940"/>
    <mergeCell ref="K951:O951"/>
    <mergeCell ref="J960:O960"/>
    <mergeCell ref="D935:E935"/>
    <mergeCell ref="H935:O935"/>
    <mergeCell ref="D936:E936"/>
    <mergeCell ref="H936:O936"/>
    <mergeCell ref="D937:E937"/>
    <mergeCell ref="H937:O937"/>
    <mergeCell ref="K921:O921"/>
    <mergeCell ref="J930:O930"/>
    <mergeCell ref="J931:O931"/>
    <mergeCell ref="J932:O932"/>
    <mergeCell ref="J933:L933"/>
    <mergeCell ref="N933:O933"/>
    <mergeCell ref="D907:E907"/>
    <mergeCell ref="H907:O907"/>
    <mergeCell ref="D909:E909"/>
    <mergeCell ref="H909:O909"/>
    <mergeCell ref="D910:E910"/>
    <mergeCell ref="H910:O910"/>
    <mergeCell ref="J903:L903"/>
    <mergeCell ref="N903:O903"/>
    <mergeCell ref="D905:E905"/>
    <mergeCell ref="H905:O905"/>
    <mergeCell ref="D906:E906"/>
    <mergeCell ref="H906:O906"/>
    <mergeCell ref="D880:E880"/>
    <mergeCell ref="H880:O880"/>
    <mergeCell ref="K891:O891"/>
    <mergeCell ref="J900:O900"/>
    <mergeCell ref="J901:O901"/>
    <mergeCell ref="J902:O902"/>
    <mergeCell ref="D876:E876"/>
    <mergeCell ref="H876:O876"/>
    <mergeCell ref="D877:E877"/>
    <mergeCell ref="H877:O877"/>
    <mergeCell ref="D879:E879"/>
    <mergeCell ref="H879:O879"/>
    <mergeCell ref="J871:O871"/>
    <mergeCell ref="J872:O872"/>
    <mergeCell ref="J873:L873"/>
    <mergeCell ref="N873:O873"/>
    <mergeCell ref="D875:E875"/>
    <mergeCell ref="H875:O875"/>
    <mergeCell ref="D846:E846"/>
    <mergeCell ref="H846:O846"/>
    <mergeCell ref="D847:E847"/>
    <mergeCell ref="H847:O847"/>
    <mergeCell ref="K858:O858"/>
    <mergeCell ref="J870:O870"/>
    <mergeCell ref="D842:E842"/>
    <mergeCell ref="H842:O842"/>
    <mergeCell ref="D843:E843"/>
    <mergeCell ref="H843:O843"/>
    <mergeCell ref="D844:E844"/>
    <mergeCell ref="H844:O844"/>
    <mergeCell ref="K828:O828"/>
    <mergeCell ref="J837:O837"/>
    <mergeCell ref="J838:O838"/>
    <mergeCell ref="J839:O839"/>
    <mergeCell ref="J840:L840"/>
    <mergeCell ref="N840:O840"/>
    <mergeCell ref="D814:E814"/>
    <mergeCell ref="H814:O814"/>
    <mergeCell ref="D816:E816"/>
    <mergeCell ref="H816:O816"/>
    <mergeCell ref="D817:E817"/>
    <mergeCell ref="H817:O817"/>
    <mergeCell ref="J810:L810"/>
    <mergeCell ref="N810:O810"/>
    <mergeCell ref="D812:E812"/>
    <mergeCell ref="H812:O812"/>
    <mergeCell ref="D813:E813"/>
    <mergeCell ref="H813:O813"/>
    <mergeCell ref="D787:E787"/>
    <mergeCell ref="H787:O787"/>
    <mergeCell ref="K798:O798"/>
    <mergeCell ref="J807:O807"/>
    <mergeCell ref="J808:O808"/>
    <mergeCell ref="J809:O809"/>
    <mergeCell ref="D783:E783"/>
    <mergeCell ref="H783:O783"/>
    <mergeCell ref="D784:E784"/>
    <mergeCell ref="H784:O784"/>
    <mergeCell ref="D786:E786"/>
    <mergeCell ref="H786:O786"/>
    <mergeCell ref="J778:O778"/>
    <mergeCell ref="J779:O779"/>
    <mergeCell ref="J780:L780"/>
    <mergeCell ref="N780:O780"/>
    <mergeCell ref="D782:E782"/>
    <mergeCell ref="H782:O782"/>
    <mergeCell ref="D756:E756"/>
    <mergeCell ref="H756:O756"/>
    <mergeCell ref="D757:E757"/>
    <mergeCell ref="H757:O757"/>
    <mergeCell ref="K768:O768"/>
    <mergeCell ref="J777:O777"/>
    <mergeCell ref="D752:E752"/>
    <mergeCell ref="H752:O752"/>
    <mergeCell ref="D753:E753"/>
    <mergeCell ref="H753:O753"/>
    <mergeCell ref="D754:E754"/>
    <mergeCell ref="H754:O754"/>
    <mergeCell ref="K735:O735"/>
    <mergeCell ref="J747:O747"/>
    <mergeCell ref="J748:O748"/>
    <mergeCell ref="J749:O749"/>
    <mergeCell ref="J750:L750"/>
    <mergeCell ref="N750:O750"/>
    <mergeCell ref="D721:E721"/>
    <mergeCell ref="H721:O721"/>
    <mergeCell ref="D723:E723"/>
    <mergeCell ref="H723:O723"/>
    <mergeCell ref="D724:E724"/>
    <mergeCell ref="H724:O724"/>
    <mergeCell ref="J717:L717"/>
    <mergeCell ref="N717:O717"/>
    <mergeCell ref="D719:E719"/>
    <mergeCell ref="H719:O719"/>
    <mergeCell ref="D720:E720"/>
    <mergeCell ref="H720:O720"/>
    <mergeCell ref="D694:E694"/>
    <mergeCell ref="H694:O694"/>
    <mergeCell ref="K705:O705"/>
    <mergeCell ref="J714:O714"/>
    <mergeCell ref="J715:O715"/>
    <mergeCell ref="J716:O716"/>
    <mergeCell ref="D690:E690"/>
    <mergeCell ref="H690:O690"/>
    <mergeCell ref="D691:E691"/>
    <mergeCell ref="H691:O691"/>
    <mergeCell ref="D693:E693"/>
    <mergeCell ref="H693:O693"/>
    <mergeCell ref="J685:O685"/>
    <mergeCell ref="J686:O686"/>
    <mergeCell ref="J687:L687"/>
    <mergeCell ref="N687:O687"/>
    <mergeCell ref="D689:E689"/>
    <mergeCell ref="H689:O689"/>
    <mergeCell ref="D663:E663"/>
    <mergeCell ref="H663:O663"/>
    <mergeCell ref="D664:E664"/>
    <mergeCell ref="H664:O664"/>
    <mergeCell ref="K675:O675"/>
    <mergeCell ref="J684:O684"/>
    <mergeCell ref="D659:E659"/>
    <mergeCell ref="H659:O659"/>
    <mergeCell ref="D660:E660"/>
    <mergeCell ref="H660:O660"/>
    <mergeCell ref="D661:E661"/>
    <mergeCell ref="H661:O661"/>
    <mergeCell ref="K645:O645"/>
    <mergeCell ref="J654:O654"/>
    <mergeCell ref="J655:O655"/>
    <mergeCell ref="J656:O656"/>
    <mergeCell ref="J657:L657"/>
    <mergeCell ref="N657:O657"/>
    <mergeCell ref="D631:E631"/>
    <mergeCell ref="H631:O631"/>
    <mergeCell ref="D633:E633"/>
    <mergeCell ref="H633:O633"/>
    <mergeCell ref="D634:E634"/>
    <mergeCell ref="H634:O634"/>
    <mergeCell ref="J627:L627"/>
    <mergeCell ref="N627:O627"/>
    <mergeCell ref="D629:E629"/>
    <mergeCell ref="H629:O629"/>
    <mergeCell ref="D630:E630"/>
    <mergeCell ref="H630:O630"/>
    <mergeCell ref="D601:E601"/>
    <mergeCell ref="H601:O601"/>
    <mergeCell ref="K612:O612"/>
    <mergeCell ref="J624:O624"/>
    <mergeCell ref="J625:O625"/>
    <mergeCell ref="J626:O626"/>
    <mergeCell ref="D597:E597"/>
    <mergeCell ref="H597:O597"/>
    <mergeCell ref="D598:E598"/>
    <mergeCell ref="H598:O598"/>
    <mergeCell ref="D600:E600"/>
    <mergeCell ref="H600:O600"/>
    <mergeCell ref="J592:O592"/>
    <mergeCell ref="J593:O593"/>
    <mergeCell ref="J594:L594"/>
    <mergeCell ref="N594:O594"/>
    <mergeCell ref="D596:E596"/>
    <mergeCell ref="H596:O596"/>
    <mergeCell ref="D570:E570"/>
    <mergeCell ref="H570:O570"/>
    <mergeCell ref="D571:E571"/>
    <mergeCell ref="H571:O571"/>
    <mergeCell ref="K582:O582"/>
    <mergeCell ref="J591:O591"/>
    <mergeCell ref="D566:E566"/>
    <mergeCell ref="H566:O566"/>
    <mergeCell ref="D567:E567"/>
    <mergeCell ref="H567:O567"/>
    <mergeCell ref="D568:E568"/>
    <mergeCell ref="H568:O568"/>
    <mergeCell ref="K552:O552"/>
    <mergeCell ref="J561:O561"/>
    <mergeCell ref="J562:O562"/>
    <mergeCell ref="J563:O563"/>
    <mergeCell ref="J564:L564"/>
    <mergeCell ref="N564:O564"/>
    <mergeCell ref="D538:E538"/>
    <mergeCell ref="H538:O538"/>
    <mergeCell ref="D540:E540"/>
    <mergeCell ref="H540:O540"/>
    <mergeCell ref="D541:E541"/>
    <mergeCell ref="H541:O541"/>
    <mergeCell ref="J534:L534"/>
    <mergeCell ref="N534:O534"/>
    <mergeCell ref="D536:E536"/>
    <mergeCell ref="H536:O536"/>
    <mergeCell ref="D537:E537"/>
    <mergeCell ref="H537:O537"/>
    <mergeCell ref="D511:E511"/>
    <mergeCell ref="H511:O511"/>
    <mergeCell ref="K522:O522"/>
    <mergeCell ref="J531:O531"/>
    <mergeCell ref="J532:O532"/>
    <mergeCell ref="J533:O533"/>
    <mergeCell ref="D507:E507"/>
    <mergeCell ref="H507:O507"/>
    <mergeCell ref="D508:E508"/>
    <mergeCell ref="H508:O508"/>
    <mergeCell ref="D510:E510"/>
    <mergeCell ref="H510:O510"/>
    <mergeCell ref="J502:O502"/>
    <mergeCell ref="J503:O503"/>
    <mergeCell ref="J504:L504"/>
    <mergeCell ref="N504:O504"/>
    <mergeCell ref="D506:E506"/>
    <mergeCell ref="H506:O506"/>
    <mergeCell ref="D477:E477"/>
    <mergeCell ref="H477:O477"/>
    <mergeCell ref="D478:E478"/>
    <mergeCell ref="H478:O478"/>
    <mergeCell ref="K489:O489"/>
    <mergeCell ref="J501:O501"/>
    <mergeCell ref="D473:E473"/>
    <mergeCell ref="H473:O473"/>
    <mergeCell ref="D474:E474"/>
    <mergeCell ref="H474:O474"/>
    <mergeCell ref="D475:E475"/>
    <mergeCell ref="H475:O475"/>
    <mergeCell ref="K459:O459"/>
    <mergeCell ref="J468:O468"/>
    <mergeCell ref="J469:O469"/>
    <mergeCell ref="J470:O470"/>
    <mergeCell ref="J471:L471"/>
    <mergeCell ref="N471:O471"/>
    <mergeCell ref="D445:E445"/>
    <mergeCell ref="H445:O445"/>
    <mergeCell ref="D447:E447"/>
    <mergeCell ref="H447:O447"/>
    <mergeCell ref="D448:E448"/>
    <mergeCell ref="H448:O448"/>
    <mergeCell ref="J441:L441"/>
    <mergeCell ref="N441:O441"/>
    <mergeCell ref="D443:E443"/>
    <mergeCell ref="H443:O443"/>
    <mergeCell ref="D444:E444"/>
    <mergeCell ref="H444:O444"/>
    <mergeCell ref="D418:E418"/>
    <mergeCell ref="H418:O418"/>
    <mergeCell ref="K429:O429"/>
    <mergeCell ref="J438:O438"/>
    <mergeCell ref="J439:O439"/>
    <mergeCell ref="J440:O440"/>
    <mergeCell ref="D414:E414"/>
    <mergeCell ref="H414:O414"/>
    <mergeCell ref="D415:E415"/>
    <mergeCell ref="H415:O415"/>
    <mergeCell ref="D417:E417"/>
    <mergeCell ref="H417:O417"/>
    <mergeCell ref="J409:O409"/>
    <mergeCell ref="J410:O410"/>
    <mergeCell ref="J411:L411"/>
    <mergeCell ref="N411:O411"/>
    <mergeCell ref="D413:E413"/>
    <mergeCell ref="H413:O413"/>
    <mergeCell ref="D387:E387"/>
    <mergeCell ref="H387:O387"/>
    <mergeCell ref="D388:E388"/>
    <mergeCell ref="H388:O388"/>
    <mergeCell ref="K399:O399"/>
    <mergeCell ref="J408:O408"/>
    <mergeCell ref="D383:E383"/>
    <mergeCell ref="H383:O383"/>
    <mergeCell ref="D384:E384"/>
    <mergeCell ref="H384:O384"/>
    <mergeCell ref="D385:E385"/>
    <mergeCell ref="H385:O385"/>
    <mergeCell ref="K363:O363"/>
    <mergeCell ref="J378:O378"/>
    <mergeCell ref="J379:O379"/>
    <mergeCell ref="J380:O380"/>
    <mergeCell ref="J381:L381"/>
    <mergeCell ref="N381:O381"/>
    <mergeCell ref="D349:E349"/>
    <mergeCell ref="H349:O349"/>
    <mergeCell ref="D351:E351"/>
    <mergeCell ref="H351:O351"/>
    <mergeCell ref="D352:E352"/>
    <mergeCell ref="H352:O352"/>
    <mergeCell ref="J345:L345"/>
    <mergeCell ref="N345:O345"/>
    <mergeCell ref="D347:E347"/>
    <mergeCell ref="H347:O347"/>
    <mergeCell ref="D348:E348"/>
    <mergeCell ref="H348:O348"/>
    <mergeCell ref="D322:E322"/>
    <mergeCell ref="H322:O322"/>
    <mergeCell ref="K333:O333"/>
    <mergeCell ref="J342:O342"/>
    <mergeCell ref="J343:O343"/>
    <mergeCell ref="J344:O344"/>
    <mergeCell ref="D318:E318"/>
    <mergeCell ref="H318:O318"/>
    <mergeCell ref="D319:E319"/>
    <mergeCell ref="H319:O319"/>
    <mergeCell ref="D321:E321"/>
    <mergeCell ref="H321:O321"/>
    <mergeCell ref="J313:O313"/>
    <mergeCell ref="J314:O314"/>
    <mergeCell ref="J315:L315"/>
    <mergeCell ref="N315:O315"/>
    <mergeCell ref="D317:E317"/>
    <mergeCell ref="H317:O317"/>
    <mergeCell ref="D291:E291"/>
    <mergeCell ref="H291:O291"/>
    <mergeCell ref="D292:E292"/>
    <mergeCell ref="H292:O292"/>
    <mergeCell ref="K303:O303"/>
    <mergeCell ref="J312:O312"/>
    <mergeCell ref="D287:E287"/>
    <mergeCell ref="H287:O287"/>
    <mergeCell ref="D288:E288"/>
    <mergeCell ref="H288:O288"/>
    <mergeCell ref="D289:E289"/>
    <mergeCell ref="H289:O289"/>
    <mergeCell ref="K273:O273"/>
    <mergeCell ref="J282:O282"/>
    <mergeCell ref="J283:O283"/>
    <mergeCell ref="J284:O284"/>
    <mergeCell ref="J285:L285"/>
    <mergeCell ref="N285:O285"/>
    <mergeCell ref="D259:E259"/>
    <mergeCell ref="H259:O259"/>
    <mergeCell ref="D261:E261"/>
    <mergeCell ref="H261:O261"/>
    <mergeCell ref="D262:E262"/>
    <mergeCell ref="H262:O262"/>
    <mergeCell ref="J255:L255"/>
    <mergeCell ref="N255:O255"/>
    <mergeCell ref="D257:E257"/>
    <mergeCell ref="H257:O257"/>
    <mergeCell ref="D258:E258"/>
    <mergeCell ref="H258:O258"/>
    <mergeCell ref="D229:E229"/>
    <mergeCell ref="H229:O229"/>
    <mergeCell ref="K240:O240"/>
    <mergeCell ref="J252:O252"/>
    <mergeCell ref="J253:O253"/>
    <mergeCell ref="J254:O254"/>
    <mergeCell ref="D225:E225"/>
    <mergeCell ref="H225:O225"/>
    <mergeCell ref="D226:E226"/>
    <mergeCell ref="H226:O226"/>
    <mergeCell ref="D228:E228"/>
    <mergeCell ref="H228:O228"/>
    <mergeCell ref="J219:O219"/>
    <mergeCell ref="J220:O220"/>
    <mergeCell ref="J221:O221"/>
    <mergeCell ref="J222:L222"/>
    <mergeCell ref="N222:O222"/>
    <mergeCell ref="D224:E224"/>
    <mergeCell ref="H224:O224"/>
    <mergeCell ref="D196:E196"/>
    <mergeCell ref="H196:O196"/>
    <mergeCell ref="D198:E198"/>
    <mergeCell ref="H198:O198"/>
    <mergeCell ref="D199:E199"/>
    <mergeCell ref="H199:O199"/>
    <mergeCell ref="J192:L192"/>
    <mergeCell ref="N192:O192"/>
    <mergeCell ref="D194:E194"/>
    <mergeCell ref="H194:O194"/>
    <mergeCell ref="D195:E195"/>
    <mergeCell ref="H195:O195"/>
    <mergeCell ref="D169:E169"/>
    <mergeCell ref="H169:O169"/>
    <mergeCell ref="K180:O180"/>
    <mergeCell ref="J189:O189"/>
    <mergeCell ref="J190:O190"/>
    <mergeCell ref="J191:O191"/>
    <mergeCell ref="D165:E165"/>
    <mergeCell ref="H165:O165"/>
    <mergeCell ref="D166:E166"/>
    <mergeCell ref="H166:O166"/>
    <mergeCell ref="D168:E168"/>
    <mergeCell ref="H168:O168"/>
    <mergeCell ref="J160:O160"/>
    <mergeCell ref="J161:O161"/>
    <mergeCell ref="J162:L162"/>
    <mergeCell ref="N162:O162"/>
    <mergeCell ref="D164:E164"/>
    <mergeCell ref="H164:O164"/>
    <mergeCell ref="D138:E138"/>
    <mergeCell ref="H138:O138"/>
    <mergeCell ref="D139:E139"/>
    <mergeCell ref="H139:O139"/>
    <mergeCell ref="K150:O150"/>
    <mergeCell ref="J159:O159"/>
    <mergeCell ref="D134:E134"/>
    <mergeCell ref="H134:O134"/>
    <mergeCell ref="D135:E135"/>
    <mergeCell ref="H135:O135"/>
    <mergeCell ref="D136:E136"/>
    <mergeCell ref="H136:O136"/>
    <mergeCell ref="K116:O116"/>
    <mergeCell ref="J129:O129"/>
    <mergeCell ref="J130:O130"/>
    <mergeCell ref="J131:O131"/>
    <mergeCell ref="J132:L132"/>
    <mergeCell ref="N132:O132"/>
    <mergeCell ref="D102:E102"/>
    <mergeCell ref="H102:O102"/>
    <mergeCell ref="D104:E104"/>
    <mergeCell ref="H104:O104"/>
    <mergeCell ref="D105:E105"/>
    <mergeCell ref="H105:O105"/>
    <mergeCell ref="H75:O75"/>
    <mergeCell ref="K86:O86"/>
    <mergeCell ref="J95:O95"/>
    <mergeCell ref="J96:O96"/>
    <mergeCell ref="J97:O97"/>
    <mergeCell ref="J98:L98"/>
    <mergeCell ref="N98:O98"/>
    <mergeCell ref="K56:O56"/>
    <mergeCell ref="J65:O65"/>
    <mergeCell ref="D72:E72"/>
    <mergeCell ref="H72:O72"/>
    <mergeCell ref="D74:E74"/>
    <mergeCell ref="H74:O74"/>
    <mergeCell ref="D42:E42"/>
    <mergeCell ref="H42:O42"/>
    <mergeCell ref="D44:E44"/>
    <mergeCell ref="H44:O44"/>
    <mergeCell ref="D45:E45"/>
    <mergeCell ref="H45:O45"/>
    <mergeCell ref="J37:O37"/>
    <mergeCell ref="J38:L38"/>
    <mergeCell ref="N38:O38"/>
    <mergeCell ref="D40:E40"/>
    <mergeCell ref="H40:O40"/>
    <mergeCell ref="D41:E41"/>
    <mergeCell ref="H41:O41"/>
    <mergeCell ref="D14:E14"/>
    <mergeCell ref="H14:O14"/>
    <mergeCell ref="D15:E15"/>
    <mergeCell ref="H15:O15"/>
    <mergeCell ref="K26:O26"/>
    <mergeCell ref="J35:O35"/>
    <mergeCell ref="D10:E10"/>
    <mergeCell ref="H10:O10"/>
    <mergeCell ref="D11:E11"/>
    <mergeCell ref="H11:O11"/>
    <mergeCell ref="D12:E12"/>
    <mergeCell ref="H12:O12"/>
    <mergeCell ref="J5:O5"/>
    <mergeCell ref="J6:O6"/>
    <mergeCell ref="J7:O7"/>
    <mergeCell ref="J66:O66"/>
    <mergeCell ref="J67:O67"/>
    <mergeCell ref="J68:L68"/>
    <mergeCell ref="N68:O68"/>
    <mergeCell ref="J8:L8"/>
    <mergeCell ref="N8:O8"/>
    <mergeCell ref="J36:O36"/>
    <mergeCell ref="K210:O210"/>
    <mergeCell ref="D100:E100"/>
    <mergeCell ref="H100:O100"/>
    <mergeCell ref="D101:E101"/>
    <mergeCell ref="H101:O101"/>
    <mergeCell ref="D70:E70"/>
    <mergeCell ref="H70:O70"/>
    <mergeCell ref="D71:E71"/>
    <mergeCell ref="H71:O71"/>
    <mergeCell ref="D75:E7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45"/>
  <sheetViews>
    <sheetView zoomScalePageLayoutView="0" workbookViewId="0" topLeftCell="A37">
      <selection activeCell="N37" sqref="N37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18.421875" style="0" customWidth="1"/>
    <col min="4" max="4" width="11.421875" style="0" customWidth="1"/>
  </cols>
  <sheetData>
    <row r="4" spans="1:10" ht="15">
      <c r="A4" s="154" t="s">
        <v>131</v>
      </c>
      <c r="B4" s="154"/>
      <c r="C4" s="154"/>
      <c r="D4" s="154"/>
      <c r="E4" s="154"/>
      <c r="F4" s="56"/>
      <c r="G4" s="56"/>
      <c r="H4" s="56"/>
      <c r="I4" s="56"/>
      <c r="J4" s="56"/>
    </row>
    <row r="5" spans="1:10" ht="15">
      <c r="A5" s="56"/>
      <c r="B5" s="57"/>
      <c r="C5" s="57"/>
      <c r="D5" s="57"/>
      <c r="E5" s="57"/>
      <c r="F5" s="56"/>
      <c r="G5" s="56"/>
      <c r="H5" s="56"/>
      <c r="I5" s="56"/>
      <c r="J5" s="56"/>
    </row>
    <row r="6" spans="1:10" ht="15.75">
      <c r="A6" s="25"/>
      <c r="B6" s="25"/>
      <c r="C6" s="25"/>
      <c r="D6" s="25"/>
      <c r="E6" s="25"/>
      <c r="F6" s="25"/>
      <c r="G6" s="25"/>
      <c r="H6" s="25"/>
      <c r="I6" s="26"/>
      <c r="J6" s="26"/>
    </row>
    <row r="7" spans="1:10" ht="15">
      <c r="A7" s="27"/>
      <c r="B7" s="27" t="s">
        <v>3</v>
      </c>
      <c r="C7" s="27" t="s">
        <v>30</v>
      </c>
      <c r="D7" s="27" t="s">
        <v>4</v>
      </c>
      <c r="E7" s="27" t="s">
        <v>31</v>
      </c>
      <c r="F7" s="27" t="s">
        <v>32</v>
      </c>
      <c r="G7" s="27" t="s">
        <v>33</v>
      </c>
      <c r="H7" s="27" t="s">
        <v>34</v>
      </c>
      <c r="I7" s="39"/>
      <c r="J7" s="28"/>
    </row>
    <row r="8" spans="1:10" ht="15">
      <c r="A8" s="29">
        <v>1</v>
      </c>
      <c r="B8" s="29"/>
      <c r="C8" s="27" t="s">
        <v>132</v>
      </c>
      <c r="D8" s="27" t="s">
        <v>12</v>
      </c>
      <c r="E8" s="29">
        <v>7</v>
      </c>
      <c r="F8" s="27"/>
      <c r="G8" s="27"/>
      <c r="H8" s="29">
        <v>1</v>
      </c>
      <c r="I8" s="39"/>
      <c r="J8" s="28"/>
    </row>
    <row r="9" spans="1:10" ht="15">
      <c r="A9" s="29">
        <v>2</v>
      </c>
      <c r="B9" s="29"/>
      <c r="C9" s="27" t="s">
        <v>133</v>
      </c>
      <c r="D9" s="27" t="s">
        <v>134</v>
      </c>
      <c r="E9" s="29">
        <v>6</v>
      </c>
      <c r="F9" s="27"/>
      <c r="G9" s="27"/>
      <c r="H9" s="29">
        <v>2</v>
      </c>
      <c r="I9" s="39"/>
      <c r="J9" s="28"/>
    </row>
    <row r="10" spans="1:10" ht="15">
      <c r="A10" s="29">
        <v>3</v>
      </c>
      <c r="B10" s="27"/>
      <c r="C10" s="27" t="s">
        <v>135</v>
      </c>
      <c r="D10" s="27" t="s">
        <v>12</v>
      </c>
      <c r="E10" s="29">
        <v>5</v>
      </c>
      <c r="F10" s="27"/>
      <c r="G10" s="27"/>
      <c r="H10" s="29">
        <v>3</v>
      </c>
      <c r="I10" s="39"/>
      <c r="J10" s="28"/>
    </row>
    <row r="11" spans="1:10" ht="15">
      <c r="A11" s="29">
        <v>4</v>
      </c>
      <c r="B11" s="27"/>
      <c r="C11" s="27" t="s">
        <v>136</v>
      </c>
      <c r="D11" s="27" t="s">
        <v>12</v>
      </c>
      <c r="E11" s="29">
        <v>4</v>
      </c>
      <c r="F11" s="27"/>
      <c r="G11" s="27"/>
      <c r="H11" s="29">
        <v>4</v>
      </c>
      <c r="I11" s="39"/>
      <c r="J11" s="28"/>
    </row>
    <row r="12" spans="1:10" ht="15">
      <c r="A12" s="48">
        <v>5</v>
      </c>
      <c r="B12" s="49"/>
      <c r="C12" s="49" t="s">
        <v>137</v>
      </c>
      <c r="D12" s="49" t="s">
        <v>102</v>
      </c>
      <c r="E12" s="49" t="s">
        <v>173</v>
      </c>
      <c r="F12" s="49"/>
      <c r="G12" s="49"/>
      <c r="H12" s="49" t="s">
        <v>177</v>
      </c>
      <c r="I12" s="39"/>
      <c r="J12" s="28"/>
    </row>
    <row r="13" spans="1:10" ht="15">
      <c r="A13" s="50">
        <v>6</v>
      </c>
      <c r="B13" s="23"/>
      <c r="C13" s="23" t="s">
        <v>138</v>
      </c>
      <c r="D13" s="23" t="s">
        <v>134</v>
      </c>
      <c r="E13" s="23" t="s">
        <v>174</v>
      </c>
      <c r="F13" s="23"/>
      <c r="G13" s="23"/>
      <c r="H13" s="23" t="s">
        <v>217</v>
      </c>
      <c r="I13" s="28"/>
      <c r="J13" s="28"/>
    </row>
    <row r="14" spans="1:10" ht="15">
      <c r="A14" s="50">
        <v>7</v>
      </c>
      <c r="B14" s="23"/>
      <c r="C14" s="23" t="s">
        <v>139</v>
      </c>
      <c r="D14" s="23" t="s">
        <v>134</v>
      </c>
      <c r="E14" s="23" t="s">
        <v>175</v>
      </c>
      <c r="F14" s="23"/>
      <c r="G14" s="23"/>
      <c r="H14" s="23" t="s">
        <v>218</v>
      </c>
      <c r="I14" s="28"/>
      <c r="J14" s="28"/>
    </row>
    <row r="15" spans="1:10" ht="15">
      <c r="A15" s="50">
        <v>8</v>
      </c>
      <c r="B15" s="23"/>
      <c r="C15" s="23" t="s">
        <v>140</v>
      </c>
      <c r="D15" s="23" t="s">
        <v>109</v>
      </c>
      <c r="E15" s="23" t="s">
        <v>220</v>
      </c>
      <c r="F15" s="23"/>
      <c r="G15" s="23"/>
      <c r="H15" s="23" t="s">
        <v>219</v>
      </c>
      <c r="I15" s="28"/>
      <c r="J15" s="28"/>
    </row>
    <row r="16" spans="1:10" ht="15">
      <c r="A16" s="28"/>
      <c r="B16" s="28"/>
      <c r="C16" s="32"/>
      <c r="D16" s="32"/>
      <c r="E16" s="32"/>
      <c r="F16" s="32"/>
      <c r="G16" s="32"/>
      <c r="H16" s="32"/>
      <c r="I16" s="32"/>
      <c r="J16" s="32"/>
    </row>
    <row r="17" spans="1:10" ht="15">
      <c r="A17" s="28"/>
      <c r="B17" s="33"/>
      <c r="C17" s="27"/>
      <c r="D17" s="27" t="s">
        <v>35</v>
      </c>
      <c r="E17" s="27" t="s">
        <v>36</v>
      </c>
      <c r="F17" s="27" t="s">
        <v>37</v>
      </c>
      <c r="G17" s="27" t="s">
        <v>38</v>
      </c>
      <c r="H17" s="27" t="s">
        <v>39</v>
      </c>
      <c r="I17" s="27" t="s">
        <v>40</v>
      </c>
      <c r="J17" s="27" t="s">
        <v>41</v>
      </c>
    </row>
    <row r="18" spans="1:10" ht="15">
      <c r="A18" s="28"/>
      <c r="B18" s="33"/>
      <c r="C18" s="27" t="s">
        <v>42</v>
      </c>
      <c r="D18" s="27" t="s">
        <v>181</v>
      </c>
      <c r="E18" s="27" t="s">
        <v>182</v>
      </c>
      <c r="F18" s="27" t="s">
        <v>181</v>
      </c>
      <c r="G18" s="27"/>
      <c r="H18" s="27"/>
      <c r="I18" s="27" t="s">
        <v>156</v>
      </c>
      <c r="J18" s="29"/>
    </row>
    <row r="19" spans="1:11" ht="15">
      <c r="A19" s="28"/>
      <c r="B19" s="33"/>
      <c r="C19" s="27" t="s">
        <v>115</v>
      </c>
      <c r="D19" s="27" t="s">
        <v>184</v>
      </c>
      <c r="E19" s="27" t="s">
        <v>181</v>
      </c>
      <c r="F19" s="27" t="s">
        <v>184</v>
      </c>
      <c r="G19" s="27"/>
      <c r="H19" s="27"/>
      <c r="I19" s="27" t="s">
        <v>156</v>
      </c>
      <c r="J19" s="29"/>
      <c r="K19" s="56"/>
    </row>
    <row r="20" spans="1:11" ht="15">
      <c r="A20" s="28"/>
      <c r="B20" s="33"/>
      <c r="C20" s="27" t="s">
        <v>141</v>
      </c>
      <c r="D20" s="27" t="s">
        <v>183</v>
      </c>
      <c r="E20" s="27" t="s">
        <v>185</v>
      </c>
      <c r="F20" s="27" t="s">
        <v>184</v>
      </c>
      <c r="G20" s="27"/>
      <c r="H20" s="27"/>
      <c r="I20" s="27" t="s">
        <v>156</v>
      </c>
      <c r="J20" s="29"/>
      <c r="K20" s="56"/>
    </row>
    <row r="21" spans="1:11" ht="15">
      <c r="A21" s="28"/>
      <c r="B21" s="33"/>
      <c r="C21" s="27" t="s">
        <v>142</v>
      </c>
      <c r="D21" s="27" t="s">
        <v>182</v>
      </c>
      <c r="E21" s="27" t="s">
        <v>181</v>
      </c>
      <c r="F21" s="27" t="s">
        <v>183</v>
      </c>
      <c r="G21" s="27"/>
      <c r="H21" s="27"/>
      <c r="I21" s="27" t="s">
        <v>156</v>
      </c>
      <c r="J21" s="29"/>
      <c r="K21" s="58"/>
    </row>
    <row r="22" spans="1:11" ht="15">
      <c r="A22" s="28"/>
      <c r="B22" s="33"/>
      <c r="C22" s="27" t="s">
        <v>117</v>
      </c>
      <c r="D22" s="27" t="s">
        <v>187</v>
      </c>
      <c r="E22" s="27" t="s">
        <v>188</v>
      </c>
      <c r="F22" s="27" t="s">
        <v>187</v>
      </c>
      <c r="G22" s="27"/>
      <c r="H22" s="27"/>
      <c r="I22" s="27" t="s">
        <v>156</v>
      </c>
      <c r="J22" s="29"/>
      <c r="K22" s="58"/>
    </row>
    <row r="23" spans="1:11" ht="15">
      <c r="A23" s="28"/>
      <c r="B23" s="33"/>
      <c r="C23" s="27" t="s">
        <v>45</v>
      </c>
      <c r="D23" s="27" t="s">
        <v>187</v>
      </c>
      <c r="E23" s="27" t="s">
        <v>190</v>
      </c>
      <c r="F23" s="27" t="s">
        <v>191</v>
      </c>
      <c r="G23" s="27" t="s">
        <v>189</v>
      </c>
      <c r="H23" s="27" t="s">
        <v>184</v>
      </c>
      <c r="I23" s="27" t="s">
        <v>168</v>
      </c>
      <c r="J23" s="29"/>
      <c r="K23" s="58"/>
    </row>
    <row r="24" spans="1:11" ht="15">
      <c r="A24" s="28"/>
      <c r="B24" s="33"/>
      <c r="C24" s="27" t="s">
        <v>143</v>
      </c>
      <c r="D24" s="27" t="s">
        <v>181</v>
      </c>
      <c r="E24" s="27" t="s">
        <v>186</v>
      </c>
      <c r="F24" s="27" t="s">
        <v>186</v>
      </c>
      <c r="G24" s="27"/>
      <c r="H24" s="27"/>
      <c r="I24" s="27" t="s">
        <v>156</v>
      </c>
      <c r="J24" s="29"/>
      <c r="K24" s="58"/>
    </row>
    <row r="25" spans="1:11" ht="15">
      <c r="A25" s="28"/>
      <c r="B25" s="33"/>
      <c r="C25" s="27" t="s">
        <v>144</v>
      </c>
      <c r="D25" s="27" t="s">
        <v>187</v>
      </c>
      <c r="E25" s="27" t="s">
        <v>189</v>
      </c>
      <c r="F25" s="27" t="s">
        <v>184</v>
      </c>
      <c r="G25" s="27"/>
      <c r="H25" s="27"/>
      <c r="I25" s="27" t="s">
        <v>156</v>
      </c>
      <c r="J25" s="29"/>
      <c r="K25" s="58"/>
    </row>
    <row r="26" spans="1:11" ht="15">
      <c r="A26" s="28"/>
      <c r="B26" s="33"/>
      <c r="C26" s="27" t="s">
        <v>145</v>
      </c>
      <c r="D26" s="27" t="s">
        <v>183</v>
      </c>
      <c r="E26" s="27" t="s">
        <v>186</v>
      </c>
      <c r="F26" s="27" t="s">
        <v>189</v>
      </c>
      <c r="G26" s="27"/>
      <c r="H26" s="27"/>
      <c r="I26" s="27" t="s">
        <v>156</v>
      </c>
      <c r="J26" s="29"/>
      <c r="K26" s="58"/>
    </row>
    <row r="27" spans="1:11" ht="15">
      <c r="A27" s="28"/>
      <c r="B27" s="33"/>
      <c r="C27" s="27" t="s">
        <v>146</v>
      </c>
      <c r="D27" s="27" t="s">
        <v>187</v>
      </c>
      <c r="E27" s="27" t="s">
        <v>189</v>
      </c>
      <c r="F27" s="27" t="s">
        <v>186</v>
      </c>
      <c r="G27" s="27"/>
      <c r="H27" s="27"/>
      <c r="I27" s="27" t="s">
        <v>156</v>
      </c>
      <c r="J27" s="29"/>
      <c r="K27" s="58"/>
    </row>
    <row r="28" spans="1:11" ht="15">
      <c r="A28" s="28"/>
      <c r="B28" s="28"/>
      <c r="C28" s="27" t="s">
        <v>50</v>
      </c>
      <c r="D28" s="27" t="s">
        <v>183</v>
      </c>
      <c r="E28" s="27" t="s">
        <v>192</v>
      </c>
      <c r="F28" s="27" t="s">
        <v>186</v>
      </c>
      <c r="G28" s="27"/>
      <c r="H28" s="27"/>
      <c r="I28" s="27" t="s">
        <v>156</v>
      </c>
      <c r="J28" s="29"/>
      <c r="K28" s="58"/>
    </row>
    <row r="29" spans="1:11" ht="15">
      <c r="A29" s="56"/>
      <c r="B29" s="56"/>
      <c r="C29" s="27" t="s">
        <v>116</v>
      </c>
      <c r="D29" s="27" t="s">
        <v>183</v>
      </c>
      <c r="E29" s="27" t="s">
        <v>188</v>
      </c>
      <c r="F29" s="27" t="s">
        <v>181</v>
      </c>
      <c r="G29" s="27"/>
      <c r="H29" s="27"/>
      <c r="I29" s="27" t="s">
        <v>156</v>
      </c>
      <c r="J29" s="29"/>
      <c r="K29" s="56"/>
    </row>
    <row r="30" spans="1:11" ht="15">
      <c r="A30" s="56"/>
      <c r="B30" s="56"/>
      <c r="C30" s="27" t="s">
        <v>147</v>
      </c>
      <c r="D30" s="27" t="s">
        <v>186</v>
      </c>
      <c r="E30" s="27" t="s">
        <v>181</v>
      </c>
      <c r="F30" s="27" t="s">
        <v>189</v>
      </c>
      <c r="G30" s="27"/>
      <c r="H30" s="27"/>
      <c r="I30" s="27" t="s">
        <v>156</v>
      </c>
      <c r="J30" s="29"/>
      <c r="K30" s="56"/>
    </row>
    <row r="31" spans="1:11" ht="15">
      <c r="A31" s="56"/>
      <c r="B31" s="56"/>
      <c r="C31" s="27" t="s">
        <v>148</v>
      </c>
      <c r="D31" s="27" t="s">
        <v>186</v>
      </c>
      <c r="E31" s="27" t="s">
        <v>181</v>
      </c>
      <c r="F31" s="27" t="s">
        <v>183</v>
      </c>
      <c r="G31" s="27"/>
      <c r="H31" s="27"/>
      <c r="I31" s="27" t="s">
        <v>156</v>
      </c>
      <c r="J31" s="29"/>
      <c r="K31" s="56"/>
    </row>
    <row r="32" spans="1:11" ht="15">
      <c r="A32" s="56"/>
      <c r="B32" s="56"/>
      <c r="C32" s="27" t="s">
        <v>114</v>
      </c>
      <c r="D32" s="27" t="s">
        <v>193</v>
      </c>
      <c r="E32" s="27" t="s">
        <v>187</v>
      </c>
      <c r="F32" s="27" t="s">
        <v>189</v>
      </c>
      <c r="G32" s="27"/>
      <c r="H32" s="27"/>
      <c r="I32" s="27" t="s">
        <v>156</v>
      </c>
      <c r="J32" s="29"/>
      <c r="K32" s="56"/>
    </row>
    <row r="33" spans="1:11" ht="15">
      <c r="A33" s="56"/>
      <c r="B33" s="56"/>
      <c r="C33" s="27" t="s">
        <v>48</v>
      </c>
      <c r="D33" s="27" t="s">
        <v>191</v>
      </c>
      <c r="E33" s="27" t="s">
        <v>182</v>
      </c>
      <c r="F33" s="27" t="s">
        <v>181</v>
      </c>
      <c r="G33" s="27" t="s">
        <v>183</v>
      </c>
      <c r="H33" s="27"/>
      <c r="I33" s="27" t="s">
        <v>165</v>
      </c>
      <c r="J33" s="29"/>
      <c r="K33" s="56"/>
    </row>
    <row r="34" spans="1:11" ht="15">
      <c r="A34" s="56"/>
      <c r="B34" s="56"/>
      <c r="C34" s="27" t="s">
        <v>44</v>
      </c>
      <c r="D34" s="27" t="s">
        <v>187</v>
      </c>
      <c r="E34" s="27" t="s">
        <v>189</v>
      </c>
      <c r="F34" s="27" t="s">
        <v>196</v>
      </c>
      <c r="G34" s="27" t="s">
        <v>183</v>
      </c>
      <c r="H34" s="27"/>
      <c r="I34" s="27" t="s">
        <v>165</v>
      </c>
      <c r="J34" s="29"/>
      <c r="K34" s="56"/>
    </row>
    <row r="35" spans="3:10" ht="15">
      <c r="C35" s="27" t="s">
        <v>43</v>
      </c>
      <c r="D35" s="27" t="s">
        <v>196</v>
      </c>
      <c r="E35" s="27" t="s">
        <v>187</v>
      </c>
      <c r="F35" s="27" t="s">
        <v>183</v>
      </c>
      <c r="G35" s="27" t="s">
        <v>198</v>
      </c>
      <c r="H35" s="27"/>
      <c r="I35" s="27" t="s">
        <v>165</v>
      </c>
      <c r="J35" s="29"/>
    </row>
    <row r="36" spans="3:10" ht="15">
      <c r="C36" s="27" t="s">
        <v>149</v>
      </c>
      <c r="D36" s="27" t="s">
        <v>197</v>
      </c>
      <c r="E36" s="27" t="s">
        <v>185</v>
      </c>
      <c r="F36" s="27" t="s">
        <v>182</v>
      </c>
      <c r="G36" s="27" t="s">
        <v>192</v>
      </c>
      <c r="H36" s="27"/>
      <c r="I36" s="27" t="s">
        <v>165</v>
      </c>
      <c r="J36" s="29"/>
    </row>
    <row r="37" spans="3:10" ht="15">
      <c r="C37" s="27" t="s">
        <v>150</v>
      </c>
      <c r="D37" s="27" t="s">
        <v>181</v>
      </c>
      <c r="E37" s="27" t="s">
        <v>189</v>
      </c>
      <c r="F37" s="27" t="s">
        <v>182</v>
      </c>
      <c r="G37" s="27"/>
      <c r="H37" s="27"/>
      <c r="I37" s="27" t="s">
        <v>156</v>
      </c>
      <c r="J37" s="29"/>
    </row>
    <row r="38" spans="3:10" ht="15">
      <c r="C38" s="27" t="s">
        <v>46</v>
      </c>
      <c r="D38" s="27" t="s">
        <v>202</v>
      </c>
      <c r="E38" s="27" t="s">
        <v>181</v>
      </c>
      <c r="F38" s="27" t="s">
        <v>183</v>
      </c>
      <c r="G38" s="27" t="s">
        <v>181</v>
      </c>
      <c r="H38" s="27"/>
      <c r="I38" s="27" t="s">
        <v>165</v>
      </c>
      <c r="J38" s="29"/>
    </row>
    <row r="39" spans="3:10" ht="15">
      <c r="C39" s="27" t="s">
        <v>47</v>
      </c>
      <c r="D39" s="27" t="s">
        <v>193</v>
      </c>
      <c r="E39" s="27" t="s">
        <v>191</v>
      </c>
      <c r="F39" s="27" t="s">
        <v>193</v>
      </c>
      <c r="G39" s="27" t="s">
        <v>191</v>
      </c>
      <c r="H39" s="27" t="s">
        <v>198</v>
      </c>
      <c r="I39" s="27" t="s">
        <v>168</v>
      </c>
      <c r="J39" s="29"/>
    </row>
    <row r="40" spans="3:10" ht="15">
      <c r="C40" s="27" t="s">
        <v>22</v>
      </c>
      <c r="D40" s="27" t="s">
        <v>182</v>
      </c>
      <c r="E40" s="27" t="s">
        <v>181</v>
      </c>
      <c r="F40" s="27" t="s">
        <v>183</v>
      </c>
      <c r="G40" s="27"/>
      <c r="H40" s="27"/>
      <c r="I40" s="27" t="s">
        <v>156</v>
      </c>
      <c r="J40" s="29"/>
    </row>
    <row r="41" spans="3:10" ht="15">
      <c r="C41" s="27" t="s">
        <v>151</v>
      </c>
      <c r="D41" s="27" t="s">
        <v>192</v>
      </c>
      <c r="E41" s="27" t="s">
        <v>196</v>
      </c>
      <c r="F41" s="27" t="s">
        <v>192</v>
      </c>
      <c r="G41" s="27" t="s">
        <v>190</v>
      </c>
      <c r="H41" s="27" t="s">
        <v>190</v>
      </c>
      <c r="I41" s="27" t="s">
        <v>47</v>
      </c>
      <c r="J41" s="29"/>
    </row>
    <row r="42" spans="3:10" ht="15">
      <c r="C42" s="27" t="s">
        <v>49</v>
      </c>
      <c r="D42" s="27" t="s">
        <v>181</v>
      </c>
      <c r="E42" s="27" t="s">
        <v>187</v>
      </c>
      <c r="F42" s="27" t="s">
        <v>192</v>
      </c>
      <c r="G42" s="27"/>
      <c r="H42" s="27"/>
      <c r="I42" s="27" t="s">
        <v>156</v>
      </c>
      <c r="J42" s="29"/>
    </row>
    <row r="43" spans="3:10" ht="15">
      <c r="C43" s="27" t="s">
        <v>26</v>
      </c>
      <c r="D43" s="27" t="s">
        <v>183</v>
      </c>
      <c r="E43" s="27" t="s">
        <v>182</v>
      </c>
      <c r="F43" s="27" t="s">
        <v>184</v>
      </c>
      <c r="G43" s="27"/>
      <c r="H43" s="27"/>
      <c r="I43" s="27" t="s">
        <v>156</v>
      </c>
      <c r="J43" s="29"/>
    </row>
    <row r="44" spans="3:10" ht="15">
      <c r="C44" s="27" t="s">
        <v>27</v>
      </c>
      <c r="D44" s="27" t="s">
        <v>181</v>
      </c>
      <c r="E44" s="27" t="s">
        <v>189</v>
      </c>
      <c r="F44" s="27" t="s">
        <v>187</v>
      </c>
      <c r="G44" s="27"/>
      <c r="H44" s="27"/>
      <c r="I44" s="27" t="s">
        <v>156</v>
      </c>
      <c r="J44" s="29"/>
    </row>
    <row r="45" spans="3:10" ht="15">
      <c r="C45" s="27" t="s">
        <v>28</v>
      </c>
      <c r="D45" s="27" t="s">
        <v>209</v>
      </c>
      <c r="E45" s="27" t="s">
        <v>192</v>
      </c>
      <c r="F45" s="27" t="s">
        <v>193</v>
      </c>
      <c r="G45" s="27" t="s">
        <v>184</v>
      </c>
      <c r="H45" s="27"/>
      <c r="I45" s="27" t="s">
        <v>165</v>
      </c>
      <c r="J45" s="29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7">
      <selection activeCell="I24" sqref="I24"/>
    </sheetView>
  </sheetViews>
  <sheetFormatPr defaultColWidth="9.140625" defaultRowHeight="15"/>
  <cols>
    <col min="1" max="1" width="3.28125" style="0" customWidth="1"/>
    <col min="2" max="2" width="5.7109375" style="0" customWidth="1"/>
    <col min="3" max="3" width="4.140625" style="0" customWidth="1"/>
    <col min="4" max="4" width="19.8515625" style="0" customWidth="1"/>
    <col min="5" max="5" width="11.57421875" style="0" customWidth="1"/>
    <col min="6" max="6" width="17.8515625" style="0" customWidth="1"/>
    <col min="7" max="7" width="17.7109375" style="0" customWidth="1"/>
    <col min="8" max="8" width="15.28125" style="0" customWidth="1"/>
    <col min="9" max="9" width="13.57421875" style="0" customWidth="1"/>
  </cols>
  <sheetData>
    <row r="3" spans="1:9" ht="15">
      <c r="A3" s="56"/>
      <c r="B3" s="56"/>
      <c r="C3" s="56"/>
      <c r="D3" s="56"/>
      <c r="E3" s="56"/>
      <c r="F3" s="56"/>
      <c r="G3" s="56"/>
      <c r="H3" s="56"/>
      <c r="I3" s="56"/>
    </row>
    <row r="4" spans="1:9" ht="15">
      <c r="A4" s="56"/>
      <c r="B4" s="156" t="s">
        <v>178</v>
      </c>
      <c r="C4" s="156"/>
      <c r="D4" s="156"/>
      <c r="E4" s="156"/>
      <c r="F4" s="156"/>
      <c r="G4" s="56"/>
      <c r="H4" s="56"/>
      <c r="I4" s="56"/>
    </row>
    <row r="5" spans="1:9" ht="15">
      <c r="A5" s="56"/>
      <c r="B5" s="57"/>
      <c r="C5" s="57"/>
      <c r="D5" s="57"/>
      <c r="E5" s="57"/>
      <c r="F5" s="57"/>
      <c r="G5" s="56"/>
      <c r="H5" s="56"/>
      <c r="I5" s="56"/>
    </row>
    <row r="6" spans="1:9" ht="15">
      <c r="A6" s="56"/>
      <c r="B6" s="4"/>
      <c r="C6" s="4"/>
      <c r="D6" s="4"/>
      <c r="E6" s="4"/>
      <c r="F6" s="3"/>
      <c r="G6" s="3"/>
      <c r="H6" s="3"/>
      <c r="I6" s="3"/>
    </row>
    <row r="7" spans="1:9" ht="15">
      <c r="A7" s="56"/>
      <c r="B7" s="7"/>
      <c r="C7" s="7" t="s">
        <v>3</v>
      </c>
      <c r="D7" s="7" t="s">
        <v>179</v>
      </c>
      <c r="E7" s="7" t="s">
        <v>4</v>
      </c>
      <c r="F7" s="2"/>
      <c r="G7" s="3"/>
      <c r="H7" s="3"/>
      <c r="I7" s="3"/>
    </row>
    <row r="8" spans="1:9" ht="15">
      <c r="A8" s="56"/>
      <c r="B8" s="8">
        <v>1</v>
      </c>
      <c r="C8" s="67"/>
      <c r="D8" s="67" t="s">
        <v>100</v>
      </c>
      <c r="E8" s="67" t="s">
        <v>74</v>
      </c>
      <c r="F8" s="68" t="s">
        <v>100</v>
      </c>
      <c r="G8" s="3"/>
      <c r="H8" s="3"/>
      <c r="I8" s="3"/>
    </row>
    <row r="9" spans="1:9" ht="15">
      <c r="A9" s="56"/>
      <c r="B9" s="8">
        <v>2</v>
      </c>
      <c r="C9" s="67"/>
      <c r="D9" s="67"/>
      <c r="E9" s="67"/>
      <c r="F9" s="60"/>
      <c r="G9" s="69" t="s">
        <v>100</v>
      </c>
      <c r="H9" s="3"/>
      <c r="I9" s="3"/>
    </row>
    <row r="10" spans="1:9" ht="15">
      <c r="A10" s="56"/>
      <c r="B10" s="13">
        <v>3</v>
      </c>
      <c r="C10" s="7"/>
      <c r="D10" s="7" t="s">
        <v>106</v>
      </c>
      <c r="E10" s="7" t="s">
        <v>102</v>
      </c>
      <c r="F10" s="68" t="s">
        <v>112</v>
      </c>
      <c r="G10" s="60" t="s">
        <v>213</v>
      </c>
      <c r="H10" s="2"/>
      <c r="I10" s="3"/>
    </row>
    <row r="11" spans="1:9" ht="15">
      <c r="A11" s="56"/>
      <c r="B11" s="13">
        <v>4</v>
      </c>
      <c r="C11" s="7"/>
      <c r="D11" s="7" t="s">
        <v>112</v>
      </c>
      <c r="E11" s="7" t="s">
        <v>19</v>
      </c>
      <c r="F11" s="59" t="s">
        <v>207</v>
      </c>
      <c r="G11" s="70"/>
      <c r="H11" s="69" t="s">
        <v>100</v>
      </c>
      <c r="I11" s="3"/>
    </row>
    <row r="12" spans="1:9" ht="15">
      <c r="A12" s="56"/>
      <c r="B12" s="8">
        <v>5</v>
      </c>
      <c r="C12" s="67"/>
      <c r="D12" s="67" t="s">
        <v>127</v>
      </c>
      <c r="E12" s="67" t="s">
        <v>128</v>
      </c>
      <c r="F12" s="68" t="s">
        <v>127</v>
      </c>
      <c r="G12" s="70"/>
      <c r="H12" s="60" t="s">
        <v>222</v>
      </c>
      <c r="I12" s="2"/>
    </row>
    <row r="13" spans="1:9" ht="15">
      <c r="A13" s="56"/>
      <c r="B13" s="8">
        <v>6</v>
      </c>
      <c r="C13" s="67"/>
      <c r="D13" s="67" t="s">
        <v>195</v>
      </c>
      <c r="E13" s="67" t="s">
        <v>74</v>
      </c>
      <c r="F13" s="60" t="s">
        <v>210</v>
      </c>
      <c r="G13" s="71" t="s">
        <v>120</v>
      </c>
      <c r="H13" s="72"/>
      <c r="I13" s="2"/>
    </row>
    <row r="14" spans="1:9" ht="15">
      <c r="A14" s="56"/>
      <c r="B14" s="13">
        <v>7</v>
      </c>
      <c r="C14" s="7"/>
      <c r="D14" s="7" t="s">
        <v>194</v>
      </c>
      <c r="E14" s="7" t="s">
        <v>12</v>
      </c>
      <c r="F14" s="68" t="s">
        <v>120</v>
      </c>
      <c r="G14" s="59" t="s">
        <v>214</v>
      </c>
      <c r="H14" s="70"/>
      <c r="I14" s="2"/>
    </row>
    <row r="15" spans="1:9" ht="15">
      <c r="A15" s="56"/>
      <c r="B15" s="13">
        <v>8</v>
      </c>
      <c r="C15" s="7"/>
      <c r="D15" s="7" t="s">
        <v>120</v>
      </c>
      <c r="E15" s="7" t="s">
        <v>121</v>
      </c>
      <c r="F15" s="59" t="s">
        <v>203</v>
      </c>
      <c r="G15" s="3"/>
      <c r="H15" s="70"/>
      <c r="I15" s="69" t="s">
        <v>100</v>
      </c>
    </row>
    <row r="16" spans="1:9" ht="15">
      <c r="A16" s="56"/>
      <c r="B16" s="5"/>
      <c r="C16" s="5"/>
      <c r="D16" s="5"/>
      <c r="E16" s="5"/>
      <c r="F16" s="3"/>
      <c r="G16" s="3"/>
      <c r="H16" s="70"/>
      <c r="I16" s="59" t="s">
        <v>227</v>
      </c>
    </row>
    <row r="17" spans="1:9" ht="15">
      <c r="A17" s="56"/>
      <c r="B17" s="8">
        <v>9</v>
      </c>
      <c r="C17" s="67"/>
      <c r="D17" s="67" t="s">
        <v>111</v>
      </c>
      <c r="E17" s="67" t="s">
        <v>109</v>
      </c>
      <c r="F17" s="68" t="s">
        <v>111</v>
      </c>
      <c r="G17" s="3"/>
      <c r="H17" s="70"/>
      <c r="I17" s="2"/>
    </row>
    <row r="18" spans="1:9" ht="15">
      <c r="A18" s="56"/>
      <c r="B18" s="8">
        <v>10</v>
      </c>
      <c r="C18" s="67"/>
      <c r="D18" s="67" t="s">
        <v>130</v>
      </c>
      <c r="E18" s="67" t="s">
        <v>109</v>
      </c>
      <c r="F18" s="60" t="s">
        <v>204</v>
      </c>
      <c r="G18" s="69" t="s">
        <v>111</v>
      </c>
      <c r="H18" s="70"/>
      <c r="I18" s="2"/>
    </row>
    <row r="19" spans="1:9" ht="15">
      <c r="A19" s="56"/>
      <c r="B19" s="13">
        <v>11</v>
      </c>
      <c r="C19" s="7"/>
      <c r="D19" s="7" t="s">
        <v>119</v>
      </c>
      <c r="E19" s="7" t="s">
        <v>19</v>
      </c>
      <c r="F19" s="68" t="s">
        <v>126</v>
      </c>
      <c r="G19" s="60" t="s">
        <v>215</v>
      </c>
      <c r="H19" s="72"/>
      <c r="I19" s="2"/>
    </row>
    <row r="20" spans="1:9" ht="15">
      <c r="A20" s="56"/>
      <c r="B20" s="13">
        <v>12</v>
      </c>
      <c r="C20" s="7"/>
      <c r="D20" s="7" t="s">
        <v>126</v>
      </c>
      <c r="E20" s="7" t="s">
        <v>12</v>
      </c>
      <c r="F20" s="59" t="s">
        <v>206</v>
      </c>
      <c r="G20" s="70"/>
      <c r="H20" s="71" t="s">
        <v>111</v>
      </c>
      <c r="I20" s="2"/>
    </row>
    <row r="21" spans="1:9" ht="15">
      <c r="A21" s="56"/>
      <c r="B21" s="8">
        <v>13</v>
      </c>
      <c r="C21" s="67"/>
      <c r="D21" s="67" t="s">
        <v>103</v>
      </c>
      <c r="E21" s="67" t="s">
        <v>74</v>
      </c>
      <c r="F21" s="68" t="s">
        <v>104</v>
      </c>
      <c r="G21" s="70"/>
      <c r="H21" s="59" t="s">
        <v>225</v>
      </c>
      <c r="I21" s="3"/>
    </row>
    <row r="22" spans="1:9" ht="15">
      <c r="A22" s="56"/>
      <c r="B22" s="8">
        <v>14</v>
      </c>
      <c r="C22" s="67"/>
      <c r="D22" s="67" t="s">
        <v>104</v>
      </c>
      <c r="E22" s="67" t="s">
        <v>102</v>
      </c>
      <c r="F22" s="60" t="s">
        <v>208</v>
      </c>
      <c r="G22" s="71" t="s">
        <v>105</v>
      </c>
      <c r="H22" s="2"/>
      <c r="I22" s="3"/>
    </row>
    <row r="23" spans="1:9" ht="15">
      <c r="A23" s="56"/>
      <c r="B23" s="13">
        <v>15</v>
      </c>
      <c r="C23" s="7"/>
      <c r="D23" s="7" t="s">
        <v>199</v>
      </c>
      <c r="E23" s="7" t="s">
        <v>102</v>
      </c>
      <c r="F23" s="68" t="s">
        <v>105</v>
      </c>
      <c r="G23" s="59" t="s">
        <v>212</v>
      </c>
      <c r="H23" s="3"/>
      <c r="I23" s="3"/>
    </row>
    <row r="24" spans="1:9" ht="15">
      <c r="A24" s="56"/>
      <c r="B24" s="13">
        <v>16</v>
      </c>
      <c r="C24" s="7"/>
      <c r="D24" s="7" t="s">
        <v>105</v>
      </c>
      <c r="E24" s="7" t="s">
        <v>74</v>
      </c>
      <c r="F24" s="59" t="s">
        <v>205</v>
      </c>
      <c r="G24" s="3"/>
      <c r="H24" s="3"/>
      <c r="I24" s="3"/>
    </row>
    <row r="25" spans="1:9" ht="15">
      <c r="A25" s="56"/>
      <c r="B25" s="20"/>
      <c r="C25" s="6"/>
      <c r="D25" s="6"/>
      <c r="E25" s="6"/>
      <c r="F25" s="3"/>
      <c r="G25" s="3"/>
      <c r="H25" s="3"/>
      <c r="I25" s="3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3.7109375" style="0" customWidth="1"/>
    <col min="2" max="2" width="5.00390625" style="0" customWidth="1"/>
    <col min="3" max="3" width="19.421875" style="0" customWidth="1"/>
    <col min="4" max="4" width="12.140625" style="0" customWidth="1"/>
  </cols>
  <sheetData>
    <row r="2" spans="1:11" ht="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">
      <c r="A4" s="40"/>
      <c r="B4" s="52" t="s">
        <v>0</v>
      </c>
      <c r="C4" s="41"/>
      <c r="D4" s="41" t="s">
        <v>99</v>
      </c>
      <c r="E4" s="42"/>
      <c r="F4" s="43"/>
      <c r="G4" s="44"/>
      <c r="H4" s="44"/>
      <c r="I4" s="26"/>
      <c r="J4" s="26"/>
      <c r="K4" s="56"/>
    </row>
    <row r="5" spans="1:11" ht="15.75">
      <c r="A5" s="40"/>
      <c r="B5" s="53" t="s">
        <v>1</v>
      </c>
      <c r="C5" s="26"/>
      <c r="D5" s="26" t="s">
        <v>65</v>
      </c>
      <c r="E5" s="45"/>
      <c r="F5" s="43"/>
      <c r="G5" s="44"/>
      <c r="H5" s="44"/>
      <c r="I5" s="26"/>
      <c r="J5" s="26"/>
      <c r="K5" s="56"/>
    </row>
    <row r="6" spans="1:11" ht="16.5" thickBot="1">
      <c r="A6" s="40"/>
      <c r="B6" s="54" t="s">
        <v>2</v>
      </c>
      <c r="C6" s="46"/>
      <c r="D6" s="46"/>
      <c r="E6" s="47"/>
      <c r="F6" s="43"/>
      <c r="G6" s="44"/>
      <c r="H6" s="44"/>
      <c r="I6" s="26"/>
      <c r="J6" s="26"/>
      <c r="K6" s="56"/>
    </row>
    <row r="7" spans="1:11" ht="15.75">
      <c r="A7" s="25"/>
      <c r="B7" s="38"/>
      <c r="C7" s="38"/>
      <c r="D7" s="56"/>
      <c r="E7" s="38"/>
      <c r="F7" s="25"/>
      <c r="G7" s="25"/>
      <c r="H7" s="25"/>
      <c r="I7" s="26"/>
      <c r="J7" s="26"/>
      <c r="K7" s="56"/>
    </row>
    <row r="8" spans="1:11" ht="15">
      <c r="A8" s="27"/>
      <c r="B8" s="27" t="s">
        <v>3</v>
      </c>
      <c r="C8" s="27" t="s">
        <v>30</v>
      </c>
      <c r="D8" s="27" t="s">
        <v>4</v>
      </c>
      <c r="E8" s="27" t="s">
        <v>31</v>
      </c>
      <c r="F8" s="27" t="s">
        <v>32</v>
      </c>
      <c r="G8" s="27" t="s">
        <v>33</v>
      </c>
      <c r="H8" s="27" t="s">
        <v>34</v>
      </c>
      <c r="I8" s="39"/>
      <c r="J8" s="28"/>
      <c r="K8" s="56"/>
    </row>
    <row r="9" spans="1:11" ht="15">
      <c r="A9" s="29">
        <v>1</v>
      </c>
      <c r="B9" s="29"/>
      <c r="C9" s="27" t="s">
        <v>100</v>
      </c>
      <c r="D9" s="27" t="s">
        <v>74</v>
      </c>
      <c r="E9" s="29">
        <v>3</v>
      </c>
      <c r="F9" s="27"/>
      <c r="G9" s="27"/>
      <c r="H9" s="29">
        <v>1</v>
      </c>
      <c r="I9" s="39"/>
      <c r="J9" s="28"/>
      <c r="K9" s="56"/>
    </row>
    <row r="10" spans="1:11" ht="15">
      <c r="A10" s="29">
        <v>2</v>
      </c>
      <c r="B10" s="29"/>
      <c r="C10" s="27" t="s">
        <v>101</v>
      </c>
      <c r="D10" s="27" t="s">
        <v>102</v>
      </c>
      <c r="E10" s="29">
        <v>1</v>
      </c>
      <c r="F10" s="27"/>
      <c r="G10" s="27"/>
      <c r="H10" s="29">
        <v>3</v>
      </c>
      <c r="I10" s="39"/>
      <c r="J10" s="28"/>
      <c r="K10" s="56"/>
    </row>
    <row r="11" spans="1:11" ht="15">
      <c r="A11" s="29">
        <v>3</v>
      </c>
      <c r="B11" s="27"/>
      <c r="C11" s="27" t="s">
        <v>103</v>
      </c>
      <c r="D11" s="27" t="s">
        <v>74</v>
      </c>
      <c r="E11" s="29">
        <v>2</v>
      </c>
      <c r="F11" s="27"/>
      <c r="G11" s="27"/>
      <c r="H11" s="29">
        <v>2</v>
      </c>
      <c r="I11" s="39"/>
      <c r="J11" s="28"/>
      <c r="K11" s="56"/>
    </row>
    <row r="12" spans="1:11" ht="15">
      <c r="A12" s="29">
        <v>4</v>
      </c>
      <c r="B12" s="27"/>
      <c r="C12" s="27"/>
      <c r="D12" s="27"/>
      <c r="E12" s="29"/>
      <c r="F12" s="27"/>
      <c r="G12" s="27"/>
      <c r="H12" s="29"/>
      <c r="I12" s="39"/>
      <c r="J12" s="28"/>
      <c r="K12" s="56"/>
    </row>
    <row r="13" spans="1:11" ht="15">
      <c r="A13" s="29">
        <v>5</v>
      </c>
      <c r="B13" s="27"/>
      <c r="C13" s="27" t="s">
        <v>124</v>
      </c>
      <c r="D13" s="27" t="s">
        <v>74</v>
      </c>
      <c r="E13" s="27" t="s">
        <v>220</v>
      </c>
      <c r="F13" s="27"/>
      <c r="G13" s="27"/>
      <c r="H13" s="27" t="s">
        <v>172</v>
      </c>
      <c r="I13" s="39"/>
      <c r="J13" s="28"/>
      <c r="K13" s="56"/>
    </row>
    <row r="14" spans="1:11" ht="15">
      <c r="A14" s="30"/>
      <c r="B14" s="30"/>
      <c r="C14" s="31"/>
      <c r="D14" s="31"/>
      <c r="E14" s="31"/>
      <c r="F14" s="31"/>
      <c r="G14" s="31"/>
      <c r="H14" s="31"/>
      <c r="I14" s="32"/>
      <c r="J14" s="32"/>
      <c r="K14" s="56"/>
    </row>
    <row r="15" spans="1:11" ht="15">
      <c r="A15" s="28"/>
      <c r="B15" s="33"/>
      <c r="C15" s="27"/>
      <c r="D15" s="27" t="s">
        <v>35</v>
      </c>
      <c r="E15" s="27" t="s">
        <v>36</v>
      </c>
      <c r="F15" s="27" t="s">
        <v>37</v>
      </c>
      <c r="G15" s="27" t="s">
        <v>38</v>
      </c>
      <c r="H15" s="27" t="s">
        <v>39</v>
      </c>
      <c r="I15" s="27" t="s">
        <v>40</v>
      </c>
      <c r="J15" s="27" t="s">
        <v>41</v>
      </c>
      <c r="K15" s="56"/>
    </row>
    <row r="16" spans="1:11" ht="15">
      <c r="A16" s="28"/>
      <c r="B16" s="33"/>
      <c r="C16" s="27" t="s">
        <v>42</v>
      </c>
      <c r="D16" s="27" t="s">
        <v>189</v>
      </c>
      <c r="E16" s="27" t="s">
        <v>187</v>
      </c>
      <c r="F16" s="27" t="s">
        <v>187</v>
      </c>
      <c r="G16" s="27"/>
      <c r="H16" s="27"/>
      <c r="I16" s="27" t="s">
        <v>156</v>
      </c>
      <c r="J16" s="29">
        <v>4</v>
      </c>
      <c r="K16" s="56"/>
    </row>
    <row r="17" spans="1:11" ht="15">
      <c r="A17" s="28"/>
      <c r="B17" s="33"/>
      <c r="C17" s="27" t="s">
        <v>43</v>
      </c>
      <c r="D17" s="27"/>
      <c r="E17" s="27"/>
      <c r="F17" s="27"/>
      <c r="G17" s="27"/>
      <c r="H17" s="27"/>
      <c r="I17" s="27"/>
      <c r="J17" s="29">
        <v>3</v>
      </c>
      <c r="K17" s="56"/>
    </row>
    <row r="18" spans="1:11" ht="15">
      <c r="A18" s="28"/>
      <c r="B18" s="33"/>
      <c r="C18" s="27" t="s">
        <v>44</v>
      </c>
      <c r="D18" s="27" t="s">
        <v>182</v>
      </c>
      <c r="E18" s="27" t="s">
        <v>193</v>
      </c>
      <c r="F18" s="27" t="s">
        <v>183</v>
      </c>
      <c r="G18" s="27"/>
      <c r="H18" s="27"/>
      <c r="I18" s="27" t="s">
        <v>156</v>
      </c>
      <c r="J18" s="29">
        <v>2</v>
      </c>
      <c r="K18" s="56"/>
    </row>
    <row r="19" spans="1:11" ht="15">
      <c r="A19" s="28"/>
      <c r="B19" s="33"/>
      <c r="C19" s="27" t="s">
        <v>45</v>
      </c>
      <c r="D19" s="27" t="s">
        <v>182</v>
      </c>
      <c r="E19" s="27" t="s">
        <v>186</v>
      </c>
      <c r="F19" s="27" t="s">
        <v>186</v>
      </c>
      <c r="G19" s="27"/>
      <c r="H19" s="27"/>
      <c r="I19" s="27" t="s">
        <v>156</v>
      </c>
      <c r="J19" s="29">
        <v>1</v>
      </c>
      <c r="K19" s="51"/>
    </row>
    <row r="20" spans="1:11" ht="15">
      <c r="A20" s="28"/>
      <c r="B20" s="33"/>
      <c r="C20" s="27" t="s">
        <v>26</v>
      </c>
      <c r="D20" s="27"/>
      <c r="E20" s="27"/>
      <c r="F20" s="27"/>
      <c r="G20" s="27"/>
      <c r="H20" s="27"/>
      <c r="I20" s="27"/>
      <c r="J20" s="29">
        <v>5</v>
      </c>
      <c r="K20" s="51"/>
    </row>
    <row r="21" spans="1:11" ht="15">
      <c r="A21" s="28"/>
      <c r="B21" s="33"/>
      <c r="C21" s="27" t="s">
        <v>46</v>
      </c>
      <c r="D21" s="27"/>
      <c r="E21" s="27"/>
      <c r="F21" s="27"/>
      <c r="G21" s="27"/>
      <c r="H21" s="27"/>
      <c r="I21" s="27"/>
      <c r="J21" s="29">
        <v>3</v>
      </c>
      <c r="K21" s="51"/>
    </row>
    <row r="22" spans="1:11" ht="15">
      <c r="A22" s="28"/>
      <c r="B22" s="33"/>
      <c r="C22" s="27" t="s">
        <v>47</v>
      </c>
      <c r="D22" s="27" t="s">
        <v>193</v>
      </c>
      <c r="E22" s="27" t="s">
        <v>191</v>
      </c>
      <c r="F22" s="27" t="s">
        <v>196</v>
      </c>
      <c r="G22" s="27" t="s">
        <v>202</v>
      </c>
      <c r="H22" s="27"/>
      <c r="I22" s="27" t="s">
        <v>44</v>
      </c>
      <c r="J22" s="29">
        <v>5</v>
      </c>
      <c r="K22" s="51"/>
    </row>
    <row r="23" spans="1:11" ht="15">
      <c r="A23" s="28"/>
      <c r="B23" s="33"/>
      <c r="C23" s="27" t="s">
        <v>48</v>
      </c>
      <c r="D23" s="27"/>
      <c r="E23" s="27"/>
      <c r="F23" s="27"/>
      <c r="G23" s="27"/>
      <c r="H23" s="27"/>
      <c r="I23" s="27"/>
      <c r="J23" s="29">
        <v>1</v>
      </c>
      <c r="K23" s="51"/>
    </row>
    <row r="24" spans="1:11" ht="15">
      <c r="A24" s="28"/>
      <c r="B24" s="33"/>
      <c r="C24" s="27" t="s">
        <v>49</v>
      </c>
      <c r="D24" s="27" t="s">
        <v>184</v>
      </c>
      <c r="E24" s="27" t="s">
        <v>187</v>
      </c>
      <c r="F24" s="27" t="s">
        <v>183</v>
      </c>
      <c r="G24" s="27"/>
      <c r="H24" s="27"/>
      <c r="I24" s="27" t="s">
        <v>156</v>
      </c>
      <c r="J24" s="29">
        <v>4</v>
      </c>
      <c r="K24" s="51"/>
    </row>
    <row r="25" spans="1:11" ht="15">
      <c r="A25" s="28"/>
      <c r="B25" s="33"/>
      <c r="C25" s="27" t="s">
        <v>50</v>
      </c>
      <c r="D25" s="27" t="s">
        <v>181</v>
      </c>
      <c r="E25" s="27" t="s">
        <v>183</v>
      </c>
      <c r="F25" s="27" t="s">
        <v>184</v>
      </c>
      <c r="G25" s="27"/>
      <c r="H25" s="27"/>
      <c r="I25" s="27" t="s">
        <v>156</v>
      </c>
      <c r="J25" s="29">
        <v>2</v>
      </c>
      <c r="K25" s="51"/>
    </row>
    <row r="26" spans="1:11" ht="15">
      <c r="A26" s="28"/>
      <c r="B26" s="28"/>
      <c r="C26" s="30"/>
      <c r="D26" s="30"/>
      <c r="E26" s="30"/>
      <c r="F26" s="30"/>
      <c r="G26" s="30"/>
      <c r="H26" s="30"/>
      <c r="I26" s="30"/>
      <c r="J26" s="30"/>
      <c r="K26" s="51"/>
    </row>
    <row r="27" spans="1:11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7">
      <selection activeCell="A16" sqref="A16"/>
    </sheetView>
  </sheetViews>
  <sheetFormatPr defaultColWidth="9.140625" defaultRowHeight="15"/>
  <cols>
    <col min="1" max="2" width="5.00390625" style="0" customWidth="1"/>
    <col min="3" max="3" width="20.57421875" style="0" customWidth="1"/>
    <col min="4" max="4" width="12.421875" style="0" customWidth="1"/>
  </cols>
  <sheetData>
    <row r="3" spans="1:10" ht="1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2" ht="15.7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8">
      <c r="A6" s="56"/>
      <c r="B6" s="40"/>
      <c r="C6" s="52" t="s">
        <v>0</v>
      </c>
      <c r="D6" s="41" t="s">
        <v>99</v>
      </c>
      <c r="E6" s="42"/>
      <c r="F6" s="42"/>
      <c r="G6" s="43"/>
      <c r="H6" s="44"/>
      <c r="I6" s="44"/>
      <c r="J6" s="26"/>
      <c r="K6" s="26"/>
      <c r="L6" s="56"/>
    </row>
    <row r="7" spans="1:12" ht="15.75">
      <c r="A7" s="56"/>
      <c r="B7" s="40"/>
      <c r="C7" s="53" t="s">
        <v>1</v>
      </c>
      <c r="D7" s="26" t="s">
        <v>67</v>
      </c>
      <c r="E7" s="26"/>
      <c r="F7" s="45"/>
      <c r="G7" s="43"/>
      <c r="H7" s="44"/>
      <c r="I7" s="44"/>
      <c r="J7" s="26"/>
      <c r="K7" s="26"/>
      <c r="L7" s="56"/>
    </row>
    <row r="8" spans="1:12" ht="16.5" thickBot="1">
      <c r="A8" s="56"/>
      <c r="B8" s="40"/>
      <c r="C8" s="54" t="s">
        <v>2</v>
      </c>
      <c r="D8" s="46"/>
      <c r="E8" s="46"/>
      <c r="F8" s="47"/>
      <c r="G8" s="43"/>
      <c r="H8" s="44"/>
      <c r="I8" s="44"/>
      <c r="J8" s="26"/>
      <c r="K8" s="26"/>
      <c r="L8" s="56"/>
    </row>
    <row r="9" spans="1:12" ht="15.75">
      <c r="A9" s="56"/>
      <c r="B9" s="44"/>
      <c r="C9" s="38"/>
      <c r="D9" s="38"/>
      <c r="E9" s="38"/>
      <c r="F9" s="38"/>
      <c r="G9" s="25"/>
      <c r="H9" s="25"/>
      <c r="I9" s="44"/>
      <c r="J9" s="26"/>
      <c r="K9" s="26"/>
      <c r="L9" s="56"/>
    </row>
    <row r="10" spans="1:12" ht="15">
      <c r="A10" s="23"/>
      <c r="B10" s="23" t="s">
        <v>3</v>
      </c>
      <c r="C10" s="66"/>
      <c r="D10" s="27" t="s">
        <v>284</v>
      </c>
      <c r="E10" s="27"/>
      <c r="F10" s="27" t="s">
        <v>31</v>
      </c>
      <c r="G10" s="27" t="s">
        <v>32</v>
      </c>
      <c r="H10" s="55" t="s">
        <v>33</v>
      </c>
      <c r="I10" s="23" t="s">
        <v>34</v>
      </c>
      <c r="J10" s="28"/>
      <c r="K10" s="28"/>
      <c r="L10" s="56"/>
    </row>
    <row r="11" spans="1:12" ht="15">
      <c r="A11" s="64">
        <v>1</v>
      </c>
      <c r="B11" s="64"/>
      <c r="C11" s="29" t="s">
        <v>105</v>
      </c>
      <c r="D11" s="27" t="s">
        <v>74</v>
      </c>
      <c r="E11" s="27"/>
      <c r="F11" s="29">
        <v>4</v>
      </c>
      <c r="G11" s="27"/>
      <c r="H11" s="55"/>
      <c r="I11" s="50">
        <v>1</v>
      </c>
      <c r="J11" s="28"/>
      <c r="K11" s="28"/>
      <c r="L11" s="56"/>
    </row>
    <row r="12" spans="1:12" ht="15">
      <c r="A12" s="29">
        <v>2</v>
      </c>
      <c r="B12" s="29"/>
      <c r="C12" s="29" t="s">
        <v>106</v>
      </c>
      <c r="D12" s="27" t="s">
        <v>102</v>
      </c>
      <c r="E12" s="27"/>
      <c r="F12" s="29">
        <v>3</v>
      </c>
      <c r="G12" s="27"/>
      <c r="H12" s="55"/>
      <c r="I12" s="50">
        <v>2</v>
      </c>
      <c r="J12" s="28"/>
      <c r="K12" s="28"/>
      <c r="L12" s="56"/>
    </row>
    <row r="13" spans="1:12" ht="15">
      <c r="A13" s="27" t="s">
        <v>173</v>
      </c>
      <c r="B13" s="29"/>
      <c r="C13" s="27" t="s">
        <v>107</v>
      </c>
      <c r="D13" s="27" t="s">
        <v>12</v>
      </c>
      <c r="E13" s="27"/>
      <c r="F13" s="29">
        <v>2</v>
      </c>
      <c r="G13" s="27"/>
      <c r="H13" s="55"/>
      <c r="I13" s="50">
        <v>3</v>
      </c>
      <c r="J13" s="28"/>
      <c r="K13" s="28"/>
      <c r="L13" s="56"/>
    </row>
    <row r="14" spans="1:12" ht="15">
      <c r="A14" s="27" t="s">
        <v>172</v>
      </c>
      <c r="B14" s="29"/>
      <c r="C14" s="27" t="s">
        <v>108</v>
      </c>
      <c r="D14" s="27" t="s">
        <v>109</v>
      </c>
      <c r="E14" s="27"/>
      <c r="F14" s="29">
        <v>1</v>
      </c>
      <c r="G14" s="27"/>
      <c r="H14" s="55"/>
      <c r="I14" s="50">
        <v>4</v>
      </c>
      <c r="J14" s="28"/>
      <c r="K14" s="28"/>
      <c r="L14" s="56"/>
    </row>
    <row r="15" spans="1:12" ht="15">
      <c r="A15" s="27" t="s">
        <v>177</v>
      </c>
      <c r="B15" s="29"/>
      <c r="C15" s="27" t="s">
        <v>110</v>
      </c>
      <c r="D15" s="27" t="s">
        <v>109</v>
      </c>
      <c r="E15" s="27"/>
      <c r="F15" s="27" t="s">
        <v>220</v>
      </c>
      <c r="G15" s="27"/>
      <c r="H15" s="55"/>
      <c r="I15" s="23" t="s">
        <v>177</v>
      </c>
      <c r="J15" s="28"/>
      <c r="K15" s="28"/>
      <c r="L15" s="56"/>
    </row>
    <row r="16" spans="1:12" ht="15">
      <c r="A16" s="56"/>
      <c r="B16" s="30"/>
      <c r="C16" s="30"/>
      <c r="D16" s="31"/>
      <c r="E16" s="31"/>
      <c r="F16" s="31"/>
      <c r="G16" s="31"/>
      <c r="H16" s="31"/>
      <c r="I16" s="32"/>
      <c r="J16" s="28"/>
      <c r="K16" s="28"/>
      <c r="L16" s="56"/>
    </row>
    <row r="17" spans="1:12" ht="15">
      <c r="A17" s="56"/>
      <c r="B17" s="28"/>
      <c r="C17" s="27"/>
      <c r="D17" s="27" t="s">
        <v>35</v>
      </c>
      <c r="E17" s="27" t="s">
        <v>36</v>
      </c>
      <c r="F17" s="27" t="s">
        <v>37</v>
      </c>
      <c r="G17" s="27" t="s">
        <v>38</v>
      </c>
      <c r="H17" s="27" t="s">
        <v>39</v>
      </c>
      <c r="I17" s="55" t="s">
        <v>40</v>
      </c>
      <c r="J17" s="23" t="s">
        <v>41</v>
      </c>
      <c r="K17" s="57"/>
      <c r="L17" s="56"/>
    </row>
    <row r="18" spans="1:12" ht="15">
      <c r="A18" s="56"/>
      <c r="B18" s="28"/>
      <c r="C18" s="27" t="s">
        <v>42</v>
      </c>
      <c r="D18" s="27" t="s">
        <v>188</v>
      </c>
      <c r="E18" s="27" t="s">
        <v>189</v>
      </c>
      <c r="F18" s="27" t="s">
        <v>188</v>
      </c>
      <c r="G18" s="27"/>
      <c r="H18" s="27"/>
      <c r="I18" s="55" t="s">
        <v>156</v>
      </c>
      <c r="J18" s="50">
        <v>4</v>
      </c>
      <c r="K18" s="57"/>
      <c r="L18" s="56"/>
    </row>
    <row r="19" spans="1:12" ht="15">
      <c r="A19" s="56"/>
      <c r="B19" s="28"/>
      <c r="C19" s="27" t="s">
        <v>43</v>
      </c>
      <c r="D19" s="27" t="s">
        <v>187</v>
      </c>
      <c r="E19" s="27" t="s">
        <v>189</v>
      </c>
      <c r="F19" s="27" t="s">
        <v>188</v>
      </c>
      <c r="G19" s="27"/>
      <c r="H19" s="27"/>
      <c r="I19" s="55" t="s">
        <v>156</v>
      </c>
      <c r="J19" s="50">
        <v>3</v>
      </c>
      <c r="K19" s="57"/>
      <c r="L19" s="56"/>
    </row>
    <row r="20" spans="1:12" ht="15">
      <c r="A20" s="56"/>
      <c r="B20" s="28"/>
      <c r="C20" s="27" t="s">
        <v>44</v>
      </c>
      <c r="D20" s="27" t="s">
        <v>189</v>
      </c>
      <c r="E20" s="27" t="s">
        <v>187</v>
      </c>
      <c r="F20" s="27" t="s">
        <v>189</v>
      </c>
      <c r="G20" s="27"/>
      <c r="H20" s="27"/>
      <c r="I20" s="55" t="s">
        <v>156</v>
      </c>
      <c r="J20" s="50">
        <v>2</v>
      </c>
      <c r="K20" s="57"/>
      <c r="L20" s="56"/>
    </row>
    <row r="21" spans="1:12" ht="15">
      <c r="A21" s="56"/>
      <c r="B21" s="28"/>
      <c r="C21" s="27" t="s">
        <v>45</v>
      </c>
      <c r="D21" s="27" t="s">
        <v>181</v>
      </c>
      <c r="E21" s="27" t="s">
        <v>189</v>
      </c>
      <c r="F21" s="27" t="s">
        <v>189</v>
      </c>
      <c r="G21" s="27"/>
      <c r="H21" s="27"/>
      <c r="I21" s="55" t="s">
        <v>156</v>
      </c>
      <c r="J21" s="50">
        <v>1</v>
      </c>
      <c r="K21" s="57"/>
      <c r="L21" s="51"/>
    </row>
    <row r="22" spans="1:12" ht="15">
      <c r="A22" s="56"/>
      <c r="B22" s="28"/>
      <c r="C22" s="27" t="s">
        <v>26</v>
      </c>
      <c r="D22" s="27" t="s">
        <v>277</v>
      </c>
      <c r="E22" s="27" t="s">
        <v>209</v>
      </c>
      <c r="F22" s="27" t="s">
        <v>193</v>
      </c>
      <c r="G22" s="27" t="s">
        <v>189</v>
      </c>
      <c r="H22" s="27"/>
      <c r="I22" s="55" t="s">
        <v>165</v>
      </c>
      <c r="J22" s="50">
        <v>5</v>
      </c>
      <c r="K22" s="57"/>
      <c r="L22" s="51"/>
    </row>
    <row r="23" spans="1:12" ht="15">
      <c r="A23" s="56"/>
      <c r="B23" s="28"/>
      <c r="C23" s="27" t="s">
        <v>46</v>
      </c>
      <c r="D23" s="27" t="s">
        <v>186</v>
      </c>
      <c r="E23" s="27" t="s">
        <v>186</v>
      </c>
      <c r="F23" s="27" t="s">
        <v>187</v>
      </c>
      <c r="G23" s="27"/>
      <c r="H23" s="27"/>
      <c r="I23" s="55" t="s">
        <v>156</v>
      </c>
      <c r="J23" s="50">
        <v>3</v>
      </c>
      <c r="K23" s="57"/>
      <c r="L23" s="51"/>
    </row>
    <row r="24" spans="1:12" ht="15">
      <c r="A24" s="56"/>
      <c r="B24" s="28"/>
      <c r="C24" s="27" t="s">
        <v>47</v>
      </c>
      <c r="D24" s="27" t="s">
        <v>182</v>
      </c>
      <c r="E24" s="27" t="s">
        <v>198</v>
      </c>
      <c r="F24" s="27" t="s">
        <v>192</v>
      </c>
      <c r="G24" s="27"/>
      <c r="H24" s="27"/>
      <c r="I24" s="55" t="s">
        <v>156</v>
      </c>
      <c r="J24" s="50">
        <v>5</v>
      </c>
      <c r="K24" s="57"/>
      <c r="L24" s="51"/>
    </row>
    <row r="25" spans="1:12" ht="15">
      <c r="A25" s="56"/>
      <c r="B25" s="28"/>
      <c r="C25" s="27" t="s">
        <v>48</v>
      </c>
      <c r="D25" s="27" t="s">
        <v>185</v>
      </c>
      <c r="E25" s="27" t="s">
        <v>184</v>
      </c>
      <c r="F25" s="27" t="s">
        <v>190</v>
      </c>
      <c r="G25" s="27" t="s">
        <v>196</v>
      </c>
      <c r="H25" s="27" t="s">
        <v>183</v>
      </c>
      <c r="I25" s="55" t="s">
        <v>168</v>
      </c>
      <c r="J25" s="50">
        <v>1</v>
      </c>
      <c r="K25" s="57"/>
      <c r="L25" s="51"/>
    </row>
    <row r="26" spans="1:12" ht="15">
      <c r="A26" s="56"/>
      <c r="B26" s="28"/>
      <c r="C26" s="27" t="s">
        <v>49</v>
      </c>
      <c r="D26" s="27" t="s">
        <v>186</v>
      </c>
      <c r="E26" s="27" t="s">
        <v>181</v>
      </c>
      <c r="F26" s="27" t="s">
        <v>186</v>
      </c>
      <c r="G26" s="27"/>
      <c r="H26" s="27"/>
      <c r="I26" s="55" t="s">
        <v>156</v>
      </c>
      <c r="J26" s="50">
        <v>4</v>
      </c>
      <c r="K26" s="57"/>
      <c r="L26" s="51"/>
    </row>
    <row r="27" spans="1:12" ht="15">
      <c r="A27" s="56"/>
      <c r="B27" s="28"/>
      <c r="C27" s="27" t="s">
        <v>50</v>
      </c>
      <c r="D27" s="27" t="s">
        <v>189</v>
      </c>
      <c r="E27" s="27" t="s">
        <v>184</v>
      </c>
      <c r="F27" s="27" t="s">
        <v>182</v>
      </c>
      <c r="G27" s="27"/>
      <c r="H27" s="27"/>
      <c r="I27" s="55" t="s">
        <v>156</v>
      </c>
      <c r="J27" s="50">
        <v>2</v>
      </c>
      <c r="K27" s="57"/>
      <c r="L27" s="51"/>
    </row>
    <row r="28" spans="1:12" ht="15">
      <c r="A28" s="56"/>
      <c r="B28" s="28"/>
      <c r="C28" s="28"/>
      <c r="D28" s="30"/>
      <c r="E28" s="30"/>
      <c r="F28" s="30"/>
      <c r="G28" s="30"/>
      <c r="H28" s="30"/>
      <c r="I28" s="30"/>
      <c r="J28" s="28"/>
      <c r="K28" s="28"/>
      <c r="L28" s="51"/>
    </row>
    <row r="29" spans="1:12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K30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5.57421875" style="0" customWidth="1"/>
    <col min="2" max="2" width="4.7109375" style="0" customWidth="1"/>
    <col min="3" max="3" width="18.421875" style="0" customWidth="1"/>
    <col min="4" max="4" width="11.8515625" style="0" customWidth="1"/>
  </cols>
  <sheetData>
    <row r="4" spans="1:11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.7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">
      <c r="A6" s="56"/>
      <c r="B6" s="40"/>
      <c r="C6" s="35" t="s">
        <v>0</v>
      </c>
      <c r="D6" s="41" t="s">
        <v>99</v>
      </c>
      <c r="E6" s="42"/>
      <c r="F6" s="42"/>
      <c r="G6" s="43"/>
      <c r="H6" s="44"/>
      <c r="I6" s="44"/>
      <c r="J6" s="26"/>
      <c r="K6" s="26"/>
    </row>
    <row r="7" spans="1:11" ht="15.75">
      <c r="A7" s="56"/>
      <c r="B7" s="40"/>
      <c r="C7" s="36" t="s">
        <v>1</v>
      </c>
      <c r="D7" s="26" t="s">
        <v>153</v>
      </c>
      <c r="E7" s="26"/>
      <c r="F7" s="45"/>
      <c r="G7" s="43"/>
      <c r="H7" s="44"/>
      <c r="I7" s="44"/>
      <c r="J7" s="26"/>
      <c r="K7" s="26"/>
    </row>
    <row r="8" spans="1:11" ht="16.5" thickBot="1">
      <c r="A8" s="56"/>
      <c r="B8" s="40"/>
      <c r="C8" s="37" t="s">
        <v>2</v>
      </c>
      <c r="D8" s="46"/>
      <c r="E8" s="46"/>
      <c r="F8" s="47"/>
      <c r="G8" s="43"/>
      <c r="H8" s="44"/>
      <c r="I8" s="44"/>
      <c r="J8" s="26"/>
      <c r="K8" s="26"/>
    </row>
    <row r="9" spans="1:11" ht="15.75">
      <c r="A9" s="56"/>
      <c r="B9" s="25"/>
      <c r="C9" s="38"/>
      <c r="D9" s="38"/>
      <c r="E9" s="38"/>
      <c r="F9" s="38"/>
      <c r="G9" s="25"/>
      <c r="H9" s="25"/>
      <c r="I9" s="44"/>
      <c r="J9" s="26"/>
      <c r="K9" s="26"/>
    </row>
    <row r="10" spans="1:11" s="56" customFormat="1" ht="15">
      <c r="A10" s="25"/>
      <c r="B10" s="38"/>
      <c r="C10" s="38"/>
      <c r="D10" s="38"/>
      <c r="E10" s="38"/>
      <c r="F10" s="25"/>
      <c r="G10" s="25"/>
      <c r="H10" s="25"/>
      <c r="I10" s="28"/>
      <c r="J10" s="28"/>
      <c r="K10" s="28"/>
    </row>
    <row r="11" spans="1:11" s="56" customFormat="1" ht="15">
      <c r="A11" s="27"/>
      <c r="B11" s="27" t="s">
        <v>3</v>
      </c>
      <c r="C11" s="27" t="s">
        <v>125</v>
      </c>
      <c r="D11" s="27" t="s">
        <v>4</v>
      </c>
      <c r="E11" s="27" t="s">
        <v>31</v>
      </c>
      <c r="F11" s="27" t="s">
        <v>32</v>
      </c>
      <c r="G11" s="27" t="s">
        <v>33</v>
      </c>
      <c r="H11" s="27" t="s">
        <v>34</v>
      </c>
      <c r="I11" s="28"/>
      <c r="J11" s="28"/>
      <c r="K11" s="28"/>
    </row>
    <row r="12" spans="1:11" s="56" customFormat="1" ht="15">
      <c r="A12" s="29">
        <v>1</v>
      </c>
      <c r="B12" s="29"/>
      <c r="C12" s="27" t="s">
        <v>111</v>
      </c>
      <c r="D12" s="27" t="s">
        <v>109</v>
      </c>
      <c r="E12" s="29">
        <v>3</v>
      </c>
      <c r="F12" s="27"/>
      <c r="G12" s="27"/>
      <c r="H12" s="29">
        <v>1</v>
      </c>
      <c r="I12" s="28"/>
      <c r="J12" s="28"/>
      <c r="K12" s="28"/>
    </row>
    <row r="13" spans="1:11" s="56" customFormat="1" ht="15">
      <c r="A13" s="29">
        <v>2</v>
      </c>
      <c r="B13" s="29"/>
      <c r="C13" s="27" t="s">
        <v>112</v>
      </c>
      <c r="D13" s="27" t="s">
        <v>242</v>
      </c>
      <c r="E13" s="29">
        <v>2</v>
      </c>
      <c r="F13" s="27"/>
      <c r="G13" s="27"/>
      <c r="H13" s="29">
        <v>2</v>
      </c>
      <c r="I13" s="28"/>
      <c r="J13" s="28"/>
      <c r="K13" s="28"/>
    </row>
    <row r="14" spans="1:11" s="56" customFormat="1" ht="15">
      <c r="A14" s="29">
        <v>3</v>
      </c>
      <c r="B14" s="27"/>
      <c r="C14" s="27"/>
      <c r="D14" s="27"/>
      <c r="E14" s="29"/>
      <c r="F14" s="27"/>
      <c r="G14" s="27"/>
      <c r="H14" s="29"/>
      <c r="I14" s="28"/>
      <c r="J14" s="28"/>
      <c r="K14" s="28"/>
    </row>
    <row r="15" spans="1:11" s="56" customFormat="1" ht="15">
      <c r="A15" s="48">
        <v>4</v>
      </c>
      <c r="B15" s="49"/>
      <c r="C15" s="49" t="s">
        <v>113</v>
      </c>
      <c r="D15" s="49" t="s">
        <v>109</v>
      </c>
      <c r="E15" s="48">
        <v>0</v>
      </c>
      <c r="F15" s="49"/>
      <c r="G15" s="49"/>
      <c r="H15" s="48">
        <v>3</v>
      </c>
      <c r="I15" s="28"/>
      <c r="J15" s="28"/>
      <c r="K15" s="28"/>
    </row>
    <row r="16" spans="1:11" s="56" customFormat="1" ht="15">
      <c r="A16" s="50">
        <v>5</v>
      </c>
      <c r="B16" s="23"/>
      <c r="C16" s="23" t="s">
        <v>195</v>
      </c>
      <c r="D16" s="23" t="s">
        <v>74</v>
      </c>
      <c r="E16" s="23" t="s">
        <v>174</v>
      </c>
      <c r="F16" s="23"/>
      <c r="G16" s="23"/>
      <c r="H16" s="23" t="s">
        <v>172</v>
      </c>
      <c r="I16" s="28"/>
      <c r="J16" s="28"/>
      <c r="K16" s="28"/>
    </row>
    <row r="17" spans="1:11" ht="15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6"/>
    </row>
    <row r="18" spans="1:11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">
      <c r="A19" s="56"/>
      <c r="B19" s="56"/>
      <c r="C19" s="27"/>
      <c r="D19" s="27" t="s">
        <v>35</v>
      </c>
      <c r="E19" s="27" t="s">
        <v>36</v>
      </c>
      <c r="F19" s="27" t="s">
        <v>37</v>
      </c>
      <c r="G19" s="27" t="s">
        <v>38</v>
      </c>
      <c r="H19" s="27" t="s">
        <v>39</v>
      </c>
      <c r="I19" s="55" t="s">
        <v>40</v>
      </c>
      <c r="J19" s="23" t="s">
        <v>41</v>
      </c>
      <c r="K19" s="56"/>
    </row>
    <row r="20" spans="1:11" ht="15">
      <c r="A20" s="56"/>
      <c r="B20" s="56"/>
      <c r="C20" s="27" t="s">
        <v>42</v>
      </c>
      <c r="D20" s="27" t="s">
        <v>182</v>
      </c>
      <c r="E20" s="27" t="s">
        <v>183</v>
      </c>
      <c r="F20" s="27" t="s">
        <v>181</v>
      </c>
      <c r="G20" s="27"/>
      <c r="H20" s="27"/>
      <c r="I20" s="55" t="s">
        <v>156</v>
      </c>
      <c r="J20" s="50">
        <v>4</v>
      </c>
      <c r="K20" s="56"/>
    </row>
    <row r="21" spans="1:11" ht="15">
      <c r="A21" s="56"/>
      <c r="B21" s="56"/>
      <c r="C21" s="27" t="s">
        <v>43</v>
      </c>
      <c r="D21" s="27" t="s">
        <v>183</v>
      </c>
      <c r="E21" s="27" t="s">
        <v>187</v>
      </c>
      <c r="F21" s="27" t="s">
        <v>182</v>
      </c>
      <c r="G21" s="27"/>
      <c r="H21" s="27"/>
      <c r="I21" s="55" t="s">
        <v>156</v>
      </c>
      <c r="J21" s="50">
        <v>3</v>
      </c>
      <c r="K21" s="56"/>
    </row>
    <row r="22" spans="1:11" ht="15">
      <c r="A22" s="56"/>
      <c r="B22" s="56"/>
      <c r="C22" s="27" t="s">
        <v>44</v>
      </c>
      <c r="D22" s="27"/>
      <c r="E22" s="27"/>
      <c r="F22" s="27"/>
      <c r="G22" s="27"/>
      <c r="H22" s="27"/>
      <c r="I22" s="55"/>
      <c r="J22" s="50">
        <v>2</v>
      </c>
      <c r="K22" s="56"/>
    </row>
    <row r="23" spans="1:11" ht="15">
      <c r="A23" s="56"/>
      <c r="B23" s="56"/>
      <c r="C23" s="27" t="s">
        <v>45</v>
      </c>
      <c r="D23" s="27" t="s">
        <v>182</v>
      </c>
      <c r="E23" s="27" t="s">
        <v>184</v>
      </c>
      <c r="F23" s="27" t="s">
        <v>183</v>
      </c>
      <c r="G23" s="27"/>
      <c r="H23" s="27"/>
      <c r="I23" s="55" t="s">
        <v>156</v>
      </c>
      <c r="J23" s="50">
        <v>1</v>
      </c>
      <c r="K23" s="56"/>
    </row>
    <row r="24" spans="1:11" ht="15">
      <c r="A24" s="56"/>
      <c r="B24" s="56"/>
      <c r="C24" s="27" t="s">
        <v>26</v>
      </c>
      <c r="D24" s="27"/>
      <c r="E24" s="27"/>
      <c r="F24" s="27"/>
      <c r="G24" s="27"/>
      <c r="H24" s="27"/>
      <c r="I24" s="55"/>
      <c r="J24" s="50">
        <v>5</v>
      </c>
      <c r="K24" s="56"/>
    </row>
    <row r="25" spans="1:11" ht="15">
      <c r="A25" s="56"/>
      <c r="B25" s="56"/>
      <c r="C25" s="27" t="s">
        <v>46</v>
      </c>
      <c r="D25" s="27" t="s">
        <v>182</v>
      </c>
      <c r="E25" s="27" t="s">
        <v>189</v>
      </c>
      <c r="F25" s="27" t="s">
        <v>189</v>
      </c>
      <c r="G25" s="27"/>
      <c r="H25" s="27"/>
      <c r="I25" s="55" t="s">
        <v>156</v>
      </c>
      <c r="J25" s="50">
        <v>3</v>
      </c>
      <c r="K25" s="56"/>
    </row>
    <row r="26" spans="1:11" ht="15">
      <c r="A26" s="56"/>
      <c r="B26" s="56"/>
      <c r="C26" s="27" t="s">
        <v>47</v>
      </c>
      <c r="D26" s="27"/>
      <c r="E26" s="27"/>
      <c r="F26" s="27"/>
      <c r="G26" s="27"/>
      <c r="H26" s="27"/>
      <c r="I26" s="55"/>
      <c r="J26" s="50">
        <v>5</v>
      </c>
      <c r="K26" s="56"/>
    </row>
    <row r="27" spans="1:11" ht="15">
      <c r="A27" s="56"/>
      <c r="B27" s="56"/>
      <c r="C27" s="27" t="s">
        <v>48</v>
      </c>
      <c r="D27" s="27" t="s">
        <v>278</v>
      </c>
      <c r="E27" s="27" t="s">
        <v>280</v>
      </c>
      <c r="F27" s="27" t="s">
        <v>191</v>
      </c>
      <c r="G27" s="27"/>
      <c r="H27" s="27"/>
      <c r="I27" s="55" t="s">
        <v>279</v>
      </c>
      <c r="J27" s="50">
        <v>1</v>
      </c>
      <c r="K27" s="56"/>
    </row>
    <row r="28" spans="1:11" ht="15">
      <c r="A28" s="56"/>
      <c r="B28" s="56"/>
      <c r="C28" s="27" t="s">
        <v>49</v>
      </c>
      <c r="D28" s="27" t="s">
        <v>192</v>
      </c>
      <c r="E28" s="27" t="s">
        <v>187</v>
      </c>
      <c r="F28" s="27" t="s">
        <v>182</v>
      </c>
      <c r="G28" s="27"/>
      <c r="H28" s="27"/>
      <c r="I28" s="55" t="s">
        <v>156</v>
      </c>
      <c r="J28" s="50">
        <v>4</v>
      </c>
      <c r="K28" s="56"/>
    </row>
    <row r="29" spans="1:11" ht="15">
      <c r="A29" s="56"/>
      <c r="B29" s="56"/>
      <c r="C29" s="27" t="s">
        <v>50</v>
      </c>
      <c r="D29" s="27"/>
      <c r="E29" s="27"/>
      <c r="F29" s="27"/>
      <c r="G29" s="27"/>
      <c r="H29" s="27"/>
      <c r="I29" s="55"/>
      <c r="J29" s="50">
        <v>2</v>
      </c>
      <c r="K29" s="56"/>
    </row>
    <row r="30" spans="1:11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K32"/>
  <sheetViews>
    <sheetView zoomScalePageLayoutView="0" workbookViewId="0" topLeftCell="A7">
      <selection activeCell="G33" sqref="G33"/>
    </sheetView>
  </sheetViews>
  <sheetFormatPr defaultColWidth="9.140625" defaultRowHeight="15"/>
  <cols>
    <col min="1" max="1" width="5.57421875" style="0" customWidth="1"/>
    <col min="2" max="2" width="4.8515625" style="0" customWidth="1"/>
    <col min="3" max="3" width="20.140625" style="0" customWidth="1"/>
    <col min="4" max="4" width="11.28125" style="0" customWidth="1"/>
  </cols>
  <sheetData>
    <row r="4" spans="1:11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.7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">
      <c r="A6" s="40"/>
      <c r="B6" s="35" t="s">
        <v>0</v>
      </c>
      <c r="C6" s="41"/>
      <c r="D6" s="41" t="s">
        <v>99</v>
      </c>
      <c r="E6" s="42"/>
      <c r="F6" s="43"/>
      <c r="G6" s="44"/>
      <c r="H6" s="44"/>
      <c r="I6" s="26"/>
      <c r="J6" s="26"/>
      <c r="K6" s="56"/>
    </row>
    <row r="7" spans="1:11" ht="15.75">
      <c r="A7" s="40"/>
      <c r="B7" s="36" t="s">
        <v>1</v>
      </c>
      <c r="C7" s="26"/>
      <c r="D7" s="26" t="s">
        <v>154</v>
      </c>
      <c r="E7" s="45"/>
      <c r="F7" s="43"/>
      <c r="G7" s="44"/>
      <c r="H7" s="44"/>
      <c r="I7" s="26"/>
      <c r="J7" s="26"/>
      <c r="K7" s="56"/>
    </row>
    <row r="8" spans="1:11" ht="16.5" thickBot="1">
      <c r="A8" s="40"/>
      <c r="B8" s="37" t="s">
        <v>2</v>
      </c>
      <c r="C8" s="46"/>
      <c r="D8" s="46"/>
      <c r="E8" s="47"/>
      <c r="F8" s="43"/>
      <c r="G8" s="44"/>
      <c r="H8" s="44"/>
      <c r="I8" s="26"/>
      <c r="J8" s="26"/>
      <c r="K8" s="56"/>
    </row>
    <row r="9" spans="1:11" ht="15.75">
      <c r="A9" s="25"/>
      <c r="B9" s="38"/>
      <c r="C9" s="38"/>
      <c r="D9" s="38"/>
      <c r="E9" s="38"/>
      <c r="F9" s="25"/>
      <c r="G9" s="25"/>
      <c r="H9" s="25"/>
      <c r="I9" s="26"/>
      <c r="J9" s="26"/>
      <c r="K9" s="56"/>
    </row>
    <row r="10" spans="1:11" ht="15">
      <c r="A10" s="27"/>
      <c r="B10" s="27" t="s">
        <v>3</v>
      </c>
      <c r="C10" s="27" t="s">
        <v>118</v>
      </c>
      <c r="D10" s="27" t="s">
        <v>4</v>
      </c>
      <c r="E10" s="27" t="s">
        <v>31</v>
      </c>
      <c r="F10" s="27" t="s">
        <v>32</v>
      </c>
      <c r="G10" s="27" t="s">
        <v>33</v>
      </c>
      <c r="H10" s="27" t="s">
        <v>34</v>
      </c>
      <c r="I10" s="39"/>
      <c r="J10" s="28"/>
      <c r="K10" s="56"/>
    </row>
    <row r="11" spans="1:11" ht="15">
      <c r="A11" s="29">
        <v>1</v>
      </c>
      <c r="B11" s="29"/>
      <c r="C11" s="27" t="s">
        <v>119</v>
      </c>
      <c r="D11" s="27" t="s">
        <v>19</v>
      </c>
      <c r="E11" s="29">
        <v>3</v>
      </c>
      <c r="F11" s="27"/>
      <c r="G11" s="27"/>
      <c r="H11" s="29">
        <v>2</v>
      </c>
      <c r="I11" s="39"/>
      <c r="J11" s="28"/>
      <c r="K11" s="56"/>
    </row>
    <row r="12" spans="1:11" ht="15">
      <c r="A12" s="29">
        <v>2</v>
      </c>
      <c r="B12" s="29"/>
      <c r="C12" s="27" t="s">
        <v>120</v>
      </c>
      <c r="D12" s="27" t="s">
        <v>121</v>
      </c>
      <c r="E12" s="29">
        <v>4</v>
      </c>
      <c r="F12" s="27"/>
      <c r="G12" s="27"/>
      <c r="H12" s="29">
        <v>1</v>
      </c>
      <c r="I12" s="39"/>
      <c r="J12" s="28"/>
      <c r="K12" s="56"/>
    </row>
    <row r="13" spans="1:11" ht="15">
      <c r="A13" s="29">
        <v>3</v>
      </c>
      <c r="B13" s="27"/>
      <c r="C13" s="27" t="s">
        <v>122</v>
      </c>
      <c r="D13" s="27" t="s">
        <v>109</v>
      </c>
      <c r="E13" s="29">
        <v>1</v>
      </c>
      <c r="F13" s="27"/>
      <c r="G13" s="27"/>
      <c r="H13" s="29">
        <v>4</v>
      </c>
      <c r="I13" s="39"/>
      <c r="J13" s="28"/>
      <c r="K13" s="56"/>
    </row>
    <row r="14" spans="1:11" ht="15">
      <c r="A14" s="29">
        <v>4</v>
      </c>
      <c r="B14" s="27"/>
      <c r="C14" s="27" t="s">
        <v>104</v>
      </c>
      <c r="D14" s="27" t="s">
        <v>102</v>
      </c>
      <c r="E14" s="29">
        <v>2</v>
      </c>
      <c r="F14" s="27"/>
      <c r="G14" s="27"/>
      <c r="H14" s="29">
        <v>3</v>
      </c>
      <c r="I14" s="39"/>
      <c r="J14" s="28"/>
      <c r="K14" s="56"/>
    </row>
    <row r="15" spans="1:11" ht="15">
      <c r="A15" s="48">
        <v>5</v>
      </c>
      <c r="B15" s="49"/>
      <c r="C15" s="49" t="s">
        <v>123</v>
      </c>
      <c r="D15" s="49" t="s">
        <v>109</v>
      </c>
      <c r="E15" s="49" t="s">
        <v>220</v>
      </c>
      <c r="F15" s="49"/>
      <c r="G15" s="49"/>
      <c r="H15" s="49" t="s">
        <v>177</v>
      </c>
      <c r="I15" s="39"/>
      <c r="J15" s="28"/>
      <c r="K15" s="56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28"/>
      <c r="J16" s="28"/>
      <c r="K16" s="56"/>
    </row>
    <row r="17" spans="1:11" ht="15">
      <c r="A17" s="56"/>
      <c r="B17" s="56"/>
      <c r="C17" s="57"/>
      <c r="D17" s="57"/>
      <c r="E17" s="57"/>
      <c r="F17" s="57"/>
      <c r="G17" s="57"/>
      <c r="H17" s="57"/>
      <c r="I17" s="57"/>
      <c r="J17" s="57"/>
      <c r="K17" s="56"/>
    </row>
    <row r="18" spans="1:11" ht="15">
      <c r="A18" s="56"/>
      <c r="B18" s="56"/>
      <c r="C18" s="23"/>
      <c r="D18" s="23" t="s">
        <v>35</v>
      </c>
      <c r="E18" s="23" t="s">
        <v>36</v>
      </c>
      <c r="F18" s="23" t="s">
        <v>37</v>
      </c>
      <c r="G18" s="23" t="s">
        <v>38</v>
      </c>
      <c r="H18" s="23" t="s">
        <v>39</v>
      </c>
      <c r="I18" s="65" t="s">
        <v>40</v>
      </c>
      <c r="J18" s="23" t="s">
        <v>41</v>
      </c>
      <c r="K18" s="56"/>
    </row>
    <row r="19" spans="1:11" ht="15">
      <c r="A19" s="56"/>
      <c r="B19" s="56"/>
      <c r="C19" s="62" t="s">
        <v>42</v>
      </c>
      <c r="D19" s="62" t="s">
        <v>196</v>
      </c>
      <c r="E19" s="62" t="s">
        <v>192</v>
      </c>
      <c r="F19" s="62" t="s">
        <v>181</v>
      </c>
      <c r="G19" s="62" t="s">
        <v>187</v>
      </c>
      <c r="H19" s="62"/>
      <c r="I19" s="63" t="s">
        <v>165</v>
      </c>
      <c r="J19" s="50">
        <v>4</v>
      </c>
      <c r="K19" s="56"/>
    </row>
    <row r="20" spans="1:11" ht="15">
      <c r="A20" s="56"/>
      <c r="B20" s="56"/>
      <c r="C20" s="27" t="s">
        <v>43</v>
      </c>
      <c r="D20" s="27" t="s">
        <v>183</v>
      </c>
      <c r="E20" s="27" t="s">
        <v>189</v>
      </c>
      <c r="F20" s="27" t="s">
        <v>181</v>
      </c>
      <c r="G20" s="27"/>
      <c r="H20" s="27"/>
      <c r="I20" s="55" t="s">
        <v>156</v>
      </c>
      <c r="J20" s="50">
        <v>3</v>
      </c>
      <c r="K20" s="56"/>
    </row>
    <row r="21" spans="1:11" ht="15">
      <c r="A21" s="56"/>
      <c r="B21" s="56"/>
      <c r="C21" s="27" t="s">
        <v>44</v>
      </c>
      <c r="D21" s="27" t="s">
        <v>183</v>
      </c>
      <c r="E21" s="27" t="s">
        <v>187</v>
      </c>
      <c r="F21" s="27" t="s">
        <v>192</v>
      </c>
      <c r="G21" s="27"/>
      <c r="H21" s="27"/>
      <c r="I21" s="55" t="s">
        <v>156</v>
      </c>
      <c r="J21" s="50">
        <v>2</v>
      </c>
      <c r="K21" s="56"/>
    </row>
    <row r="22" spans="1:11" ht="15">
      <c r="A22" s="56"/>
      <c r="B22" s="56"/>
      <c r="C22" s="27" t="s">
        <v>45</v>
      </c>
      <c r="D22" s="27" t="s">
        <v>189</v>
      </c>
      <c r="E22" s="27" t="s">
        <v>189</v>
      </c>
      <c r="F22" s="27" t="s">
        <v>181</v>
      </c>
      <c r="G22" s="27"/>
      <c r="H22" s="27"/>
      <c r="I22" s="55" t="s">
        <v>156</v>
      </c>
      <c r="J22" s="50">
        <v>1</v>
      </c>
      <c r="K22" s="56"/>
    </row>
    <row r="23" spans="1:11" ht="15">
      <c r="A23" s="56"/>
      <c r="B23" s="56"/>
      <c r="C23" s="27" t="s">
        <v>26</v>
      </c>
      <c r="D23" s="27" t="s">
        <v>278</v>
      </c>
      <c r="E23" s="27" t="s">
        <v>196</v>
      </c>
      <c r="F23" s="27" t="s">
        <v>197</v>
      </c>
      <c r="G23" s="27"/>
      <c r="H23" s="27"/>
      <c r="I23" s="55" t="s">
        <v>279</v>
      </c>
      <c r="J23" s="50">
        <v>5</v>
      </c>
      <c r="K23" s="56"/>
    </row>
    <row r="24" spans="1:11" ht="15">
      <c r="A24" s="56"/>
      <c r="B24" s="56"/>
      <c r="C24" s="27" t="s">
        <v>46</v>
      </c>
      <c r="D24" s="27" t="s">
        <v>192</v>
      </c>
      <c r="E24" s="27" t="s">
        <v>182</v>
      </c>
      <c r="F24" s="27" t="s">
        <v>198</v>
      </c>
      <c r="G24" s="27"/>
      <c r="H24" s="27"/>
      <c r="I24" s="55" t="s">
        <v>156</v>
      </c>
      <c r="J24" s="50">
        <v>3</v>
      </c>
      <c r="K24" s="56"/>
    </row>
    <row r="25" spans="1:11" ht="15">
      <c r="A25" s="56"/>
      <c r="B25" s="56"/>
      <c r="C25" s="27" t="s">
        <v>47</v>
      </c>
      <c r="D25" s="27" t="s">
        <v>186</v>
      </c>
      <c r="E25" s="27" t="s">
        <v>189</v>
      </c>
      <c r="F25" s="27" t="s">
        <v>187</v>
      </c>
      <c r="G25" s="27"/>
      <c r="H25" s="27"/>
      <c r="I25" s="55" t="s">
        <v>156</v>
      </c>
      <c r="J25" s="50">
        <v>5</v>
      </c>
      <c r="K25" s="56"/>
    </row>
    <row r="26" spans="1:11" ht="15">
      <c r="A26" s="56"/>
      <c r="B26" s="56"/>
      <c r="C26" s="27" t="s">
        <v>48</v>
      </c>
      <c r="D26" s="27" t="s">
        <v>186</v>
      </c>
      <c r="E26" s="27" t="s">
        <v>189</v>
      </c>
      <c r="F26" s="27" t="s">
        <v>186</v>
      </c>
      <c r="G26" s="27"/>
      <c r="H26" s="27"/>
      <c r="I26" s="55" t="s">
        <v>156</v>
      </c>
      <c r="J26" s="50">
        <v>1</v>
      </c>
      <c r="K26" s="56"/>
    </row>
    <row r="27" spans="1:11" ht="15">
      <c r="A27" s="56"/>
      <c r="B27" s="56"/>
      <c r="C27" s="27" t="s">
        <v>49</v>
      </c>
      <c r="D27" s="27" t="s">
        <v>187</v>
      </c>
      <c r="E27" s="27" t="s">
        <v>196</v>
      </c>
      <c r="F27" s="27" t="s">
        <v>190</v>
      </c>
      <c r="G27" s="27" t="s">
        <v>191</v>
      </c>
      <c r="H27" s="27"/>
      <c r="I27" s="55" t="s">
        <v>44</v>
      </c>
      <c r="J27" s="50">
        <v>4</v>
      </c>
      <c r="K27" s="56"/>
    </row>
    <row r="28" spans="1:11" ht="15">
      <c r="A28" s="56"/>
      <c r="B28" s="56"/>
      <c r="C28" s="27" t="s">
        <v>50</v>
      </c>
      <c r="D28" s="27" t="s">
        <v>185</v>
      </c>
      <c r="E28" s="27" t="s">
        <v>184</v>
      </c>
      <c r="F28" s="27" t="s">
        <v>196</v>
      </c>
      <c r="G28" s="27" t="s">
        <v>209</v>
      </c>
      <c r="H28" s="27" t="s">
        <v>192</v>
      </c>
      <c r="I28" s="55" t="s">
        <v>168</v>
      </c>
      <c r="J28" s="50">
        <v>2</v>
      </c>
      <c r="K28" s="56"/>
    </row>
    <row r="29" spans="1:11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Taneli</dc:creator>
  <cp:keywords/>
  <dc:description/>
  <cp:lastModifiedBy>Taneli</cp:lastModifiedBy>
  <cp:lastPrinted>2010-04-19T09:43:26Z</cp:lastPrinted>
  <dcterms:created xsi:type="dcterms:W3CDTF">2010-04-16T09:20:26Z</dcterms:created>
  <dcterms:modified xsi:type="dcterms:W3CDTF">2010-04-23T06:25:11Z</dcterms:modified>
  <cp:category/>
  <cp:version/>
  <cp:contentType/>
  <cp:contentStatus/>
</cp:coreProperties>
</file>