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3"/>
  </bookViews>
  <sheets>
    <sheet name="M-2200 poolit" sheetId="1" r:id="rId1"/>
    <sheet name="M-2200-JATKO" sheetId="2" r:id="rId2"/>
    <sheet name="M-2200 conso poolit" sheetId="3" r:id="rId3"/>
    <sheet name="M-2200 conso-JATKO" sheetId="4" r:id="rId4"/>
    <sheet name="MJOfin" sheetId="5" r:id="rId5"/>
    <sheet name="MJOsemit" sheetId="6" r:id="rId6"/>
    <sheet name="MJO 2.krs" sheetId="7" r:id="rId7"/>
    <sheet name="MJO 1.krs." sheetId="8" r:id="rId8"/>
    <sheet name="MJO" sheetId="9" r:id="rId9"/>
    <sheet name="MN-2200 np poolit" sheetId="10" r:id="rId10"/>
    <sheet name="MN-2200 np-JATKO" sheetId="11" r:id="rId11"/>
  </sheets>
  <definedNames/>
  <calcPr fullCalcOnLoad="1"/>
</workbook>
</file>

<file path=xl/sharedStrings.xml><?xml version="1.0" encoding="utf-8"?>
<sst xmlns="http://schemas.openxmlformats.org/spreadsheetml/2006/main" count="1960" uniqueCount="434">
  <si>
    <t xml:space="preserve"> 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</si>
  <si>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</si>
  <si>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</si>
  <si>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</si>
  <si>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</si>
  <si>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</si>
  <si>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</si>
  <si>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</si>
  <si>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</si>
  <si>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</si>
  <si>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</si>
  <si>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</si>
  <si>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</si>
  <si>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</si>
  <si>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</si>
  <si>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</si>
  <si>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</si>
  <si>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</si>
  <si>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</si>
  <si>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</si>
  <si>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</si>
  <si>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</si>
  <si>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</si>
  <si>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</si>
  <si>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</si>
  <si>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</si>
  <si>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</si>
  <si>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</si>
  <si>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</si>
  <si>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</si>
  <si>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</si>
  <si>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</si>
  <si>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</si>
  <si>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</si>
  <si>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</si>
  <si>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55</t>
  </si>
  <si>
    <t>62</t>
  </si>
  <si>
    <t>81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</si>
  <si>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</si>
  <si>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</si>
  <si>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</si>
  <si>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</si>
  <si>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</si>
  <si>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</si>
  <si>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</si>
  <si>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</si>
  <si>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</si>
  <si>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</si>
  <si>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</si>
  <si>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</si>
  <si>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</si>
  <si>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</si>
  <si>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</si>
  <si>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</si>
  <si>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I1</t>
  </si>
  <si>
    <t>I2</t>
  </si>
  <si>
    <t>RN</t>
  </si>
  <si>
    <t>0-3</t>
  </si>
  <si>
    <t>0-6</t>
  </si>
  <si>
    <t>1-2</t>
  </si>
  <si>
    <t>1-3</t>
  </si>
  <si>
    <t>1-4</t>
  </si>
  <si>
    <t>1-6</t>
  </si>
  <si>
    <t>101</t>
  </si>
  <si>
    <t>180</t>
  </si>
  <si>
    <t>190</t>
  </si>
  <si>
    <t>2-3</t>
  </si>
  <si>
    <t>2-4</t>
  </si>
  <si>
    <t>2-6</t>
  </si>
  <si>
    <t>2-9</t>
  </si>
  <si>
    <t>224</t>
  </si>
  <si>
    <t>267</t>
  </si>
  <si>
    <t>3-0</t>
  </si>
  <si>
    <t>3-1</t>
  </si>
  <si>
    <t>3-2</t>
  </si>
  <si>
    <t>3-4</t>
  </si>
  <si>
    <t>3-5</t>
  </si>
  <si>
    <t>3-6</t>
  </si>
  <si>
    <t>3-8</t>
  </si>
  <si>
    <t>4-3</t>
  </si>
  <si>
    <t>4-4</t>
  </si>
  <si>
    <t>4-5</t>
  </si>
  <si>
    <t>4-6</t>
  </si>
  <si>
    <t>4-8</t>
  </si>
  <si>
    <t>4-9</t>
  </si>
  <si>
    <t>5-0</t>
  </si>
  <si>
    <t>5-1</t>
  </si>
  <si>
    <t>5-2</t>
  </si>
  <si>
    <t>5-3</t>
  </si>
  <si>
    <t>5-4</t>
  </si>
  <si>
    <t>5-6</t>
  </si>
  <si>
    <t>6-0</t>
  </si>
  <si>
    <t>6-1</t>
  </si>
  <si>
    <t>6-2</t>
  </si>
  <si>
    <t>6-4</t>
  </si>
  <si>
    <t>6-7</t>
  </si>
  <si>
    <t>7-3</t>
  </si>
  <si>
    <t>7-7</t>
  </si>
  <si>
    <t>7-8</t>
  </si>
  <si>
    <t>8-4</t>
  </si>
  <si>
    <t>9-1</t>
  </si>
  <si>
    <t>9-3</t>
  </si>
  <si>
    <t>9-4</t>
  </si>
  <si>
    <t>9-5</t>
  </si>
  <si>
    <t>HIK</t>
  </si>
  <si>
    <t>MBF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</si>
  <si>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</si>
  <si>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</si>
  <si>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</si>
  <si>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</si>
  <si>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</si>
  <si>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</si>
  <si>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</si>
  <si>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</si>
  <si>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</si>
  <si>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1836</t>
  </si>
  <si>
    <t>1841</t>
  </si>
  <si>
    <t>1848</t>
  </si>
  <si>
    <t>1858</t>
  </si>
  <si>
    <t>1907</t>
  </si>
  <si>
    <t>1940</t>
  </si>
  <si>
    <t>1959</t>
  </si>
  <si>
    <t>1971</t>
  </si>
  <si>
    <t>1980</t>
  </si>
  <si>
    <t>1990</t>
  </si>
  <si>
    <t>1992</t>
  </si>
  <si>
    <t>1996</t>
  </si>
  <si>
    <t>2-11</t>
  </si>
  <si>
    <t>2000</t>
  </si>
  <si>
    <t>2002</t>
  </si>
  <si>
    <t>2003</t>
  </si>
  <si>
    <t>2008</t>
  </si>
  <si>
    <t>2042</t>
  </si>
  <si>
    <t>2047</t>
  </si>
  <si>
    <t>2053</t>
  </si>
  <si>
    <t>2065</t>
  </si>
  <si>
    <t>2069</t>
  </si>
  <si>
    <t>2085</t>
  </si>
  <si>
    <t>2123</t>
  </si>
  <si>
    <t>2128</t>
  </si>
  <si>
    <t>2170</t>
  </si>
  <si>
    <t>2171</t>
  </si>
  <si>
    <t>2176</t>
  </si>
  <si>
    <t>2214</t>
  </si>
  <si>
    <t>2254</t>
  </si>
  <si>
    <t>3-11</t>
  </si>
  <si>
    <t>3807</t>
  </si>
  <si>
    <t>3844</t>
  </si>
  <si>
    <t>3866</t>
  </si>
  <si>
    <t>3903</t>
  </si>
  <si>
    <t>3920</t>
  </si>
  <si>
    <t>3959</t>
  </si>
  <si>
    <t>3971</t>
  </si>
  <si>
    <t>4-11</t>
  </si>
  <si>
    <t>4075</t>
  </si>
  <si>
    <t>4091</t>
  </si>
  <si>
    <t>4112</t>
  </si>
  <si>
    <t>4120</t>
  </si>
  <si>
    <t>4169</t>
  </si>
  <si>
    <t>4218</t>
  </si>
  <si>
    <t>4240</t>
  </si>
  <si>
    <t>4323</t>
  </si>
  <si>
    <t>4384</t>
  </si>
  <si>
    <t>5-11</t>
  </si>
  <si>
    <t>6-11</t>
  </si>
  <si>
    <t>7-11</t>
  </si>
  <si>
    <t>8-11</t>
  </si>
  <si>
    <t>9-11</t>
  </si>
  <si>
    <t>Erät</t>
  </si>
  <si>
    <t xml:space="preserve">Klo </t>
  </si>
  <si>
    <t>KoKa</t>
  </si>
  <si>
    <t>LPTS</t>
  </si>
  <si>
    <t>Nimi</t>
  </si>
  <si>
    <t>Sija</t>
  </si>
  <si>
    <t>TuKa</t>
  </si>
  <si>
    <t>TuPy</t>
  </si>
  <si>
    <t>Wega</t>
  </si>
  <si>
    <t>10-12</t>
  </si>
  <si>
    <t>11-13</t>
  </si>
  <si>
    <t>12-10</t>
  </si>
  <si>
    <t>12-14</t>
  </si>
  <si>
    <t>13-11</t>
  </si>
  <si>
    <t>13-15</t>
  </si>
  <si>
    <t>14-12</t>
  </si>
  <si>
    <t>15-13</t>
  </si>
  <si>
    <t>17-15</t>
  </si>
  <si>
    <t>27-35</t>
  </si>
  <si>
    <t>35-27</t>
  </si>
  <si>
    <t>37-69</t>
  </si>
  <si>
    <t>45-68</t>
  </si>
  <si>
    <t>55-72</t>
  </si>
  <si>
    <t>57-75</t>
  </si>
  <si>
    <t>59-66</t>
  </si>
  <si>
    <t>6,3,5</t>
  </si>
  <si>
    <t>6,5,3</t>
  </si>
  <si>
    <t>6,6,6</t>
  </si>
  <si>
    <t>64-77</t>
  </si>
  <si>
    <t>65-72</t>
  </si>
  <si>
    <t>65-75</t>
  </si>
  <si>
    <t>66-42</t>
  </si>
  <si>
    <t>66-83</t>
  </si>
  <si>
    <t>69-65</t>
  </si>
  <si>
    <t>7,8,7</t>
  </si>
  <si>
    <t>70-52</t>
  </si>
  <si>
    <t>73-86</t>
  </si>
  <si>
    <t>74-91</t>
  </si>
  <si>
    <t>75-56</t>
  </si>
  <si>
    <t>75-76</t>
  </si>
  <si>
    <t>76-37</t>
  </si>
  <si>
    <t>76-82</t>
  </si>
  <si>
    <t>77-87</t>
  </si>
  <si>
    <t>78-60</t>
  </si>
  <si>
    <t>8,5,8</t>
  </si>
  <si>
    <t>80-75</t>
  </si>
  <si>
    <t>81-62</t>
  </si>
  <si>
    <t>81-82</t>
  </si>
  <si>
    <t>82-65</t>
  </si>
  <si>
    <t>86-77</t>
  </si>
  <si>
    <t>86-95</t>
  </si>
  <si>
    <t>9,5,8</t>
  </si>
  <si>
    <t>9,7,9</t>
  </si>
  <si>
    <t>9,8,9</t>
  </si>
  <si>
    <t>91-82</t>
  </si>
  <si>
    <t>91-91</t>
  </si>
  <si>
    <t>93-82</t>
  </si>
  <si>
    <t>93-84</t>
  </si>
  <si>
    <t>98-71</t>
  </si>
  <si>
    <t>BF-78</t>
  </si>
  <si>
    <t>PT 75</t>
  </si>
  <si>
    <t>Seura</t>
  </si>
  <si>
    <t>1. erä</t>
  </si>
  <si>
    <t>101-58</t>
  </si>
  <si>
    <t>106-73</t>
  </si>
  <si>
    <t>106-97</t>
  </si>
  <si>
    <t>119-84</t>
  </si>
  <si>
    <t>2. erä</t>
  </si>
  <si>
    <t>3. erä</t>
  </si>
  <si>
    <t>4. erä</t>
  </si>
  <si>
    <t>5. erä</t>
  </si>
  <si>
    <t>76-117</t>
  </si>
  <si>
    <t>78-104</t>
  </si>
  <si>
    <t>85-104</t>
  </si>
  <si>
    <t>91-104</t>
  </si>
  <si>
    <t>91-122</t>
  </si>
  <si>
    <t>96-125</t>
  </si>
  <si>
    <t>MJO SM</t>
  </si>
  <si>
    <t>Ottelu</t>
  </si>
  <si>
    <t>Pallas</t>
  </si>
  <si>
    <t>TIP-70</t>
  </si>
  <si>
    <t>TuKa 1</t>
  </si>
  <si>
    <t>TuKa 2</t>
  </si>
  <si>
    <t>Voitot</t>
  </si>
  <si>
    <t>10,7,10</t>
  </si>
  <si>
    <t>101-134</t>
  </si>
  <si>
    <t>109-113</t>
  </si>
  <si>
    <t>115-109</t>
  </si>
  <si>
    <t>129-118</t>
  </si>
  <si>
    <t>131-135</t>
  </si>
  <si>
    <t>136-109</t>
  </si>
  <si>
    <t>150-144</t>
  </si>
  <si>
    <t>154-138</t>
  </si>
  <si>
    <t>HIK/HIK</t>
  </si>
  <si>
    <t>Pisteet</t>
  </si>
  <si>
    <t>Pooli A</t>
  </si>
  <si>
    <t>Pooli B</t>
  </si>
  <si>
    <t>Pooli C</t>
  </si>
  <si>
    <t>Pooli D</t>
  </si>
  <si>
    <t>Pooli E</t>
  </si>
  <si>
    <t>Pooli F</t>
  </si>
  <si>
    <t>Pooli G</t>
  </si>
  <si>
    <t>Pooli H</t>
  </si>
  <si>
    <t>Pooli I</t>
  </si>
  <si>
    <t>Tuomari</t>
  </si>
  <si>
    <t>-3,7,7,3</t>
  </si>
  <si>
    <t>1,2,-8,7</t>
  </si>
  <si>
    <t>6,-9,7,6</t>
  </si>
  <si>
    <t>6,8,-8,8</t>
  </si>
  <si>
    <t>9,6,-8,7</t>
  </si>
  <si>
    <t>HIK/TuPy</t>
  </si>
  <si>
    <t>PT Espoo</t>
  </si>
  <si>
    <t>10,7,-8,6</t>
  </si>
  <si>
    <t>5,9,-5,12</t>
  </si>
  <si>
    <t>Klo 00.00</t>
  </si>
  <si>
    <t>Klo 10.00</t>
  </si>
  <si>
    <t>Klo 12.00</t>
  </si>
  <si>
    <t>Klo 13.30</t>
  </si>
  <si>
    <t>Klo 14.45</t>
  </si>
  <si>
    <t>KoKa/KoKa</t>
  </si>
  <si>
    <t>LPTS/LPTS</t>
  </si>
  <si>
    <t>M-2200 SM</t>
  </si>
  <si>
    <t>TuKa/KoKa</t>
  </si>
  <si>
    <t>TuKa/TuKa</t>
  </si>
  <si>
    <t>TuKa/Wega</t>
  </si>
  <si>
    <t>TuPy/TuPy</t>
  </si>
  <si>
    <t>10,-4,10,9</t>
  </si>
  <si>
    <t>Alex Naumi</t>
  </si>
  <si>
    <t>Ismo Lallo</t>
  </si>
  <si>
    <t>Jan Nyberg</t>
  </si>
  <si>
    <t>Leo Kivelä</t>
  </si>
  <si>
    <t>PT Espoo 1</t>
  </si>
  <si>
    <t>PT Espoo 2</t>
  </si>
  <si>
    <t>Pallas/MBF</t>
  </si>
  <si>
    <t>Riku Autio</t>
  </si>
  <si>
    <t>Teppo Ahti</t>
  </si>
  <si>
    <t>TuKa/BF-78</t>
  </si>
  <si>
    <t>-6,3,5,-9,5</t>
  </si>
  <si>
    <t>-6,8,-6,8,7</t>
  </si>
  <si>
    <t>-7,6,7,-7,7</t>
  </si>
  <si>
    <t>-7,9,-6,9,7</t>
  </si>
  <si>
    <t>7,-9,-8,9,6</t>
  </si>
  <si>
    <t>Jouko Manni</t>
  </si>
  <si>
    <t>Juha Kangas</t>
  </si>
  <si>
    <t>KoKa/TIP-70</t>
  </si>
  <si>
    <t>LPTS/TIP-70</t>
  </si>
  <si>
    <t>-11,5,7,-8,5</t>
  </si>
  <si>
    <t>-6,4,-12,6,9</t>
  </si>
  <si>
    <t>10,-7,-8,8,4</t>
  </si>
  <si>
    <t>11,9,-6,-6,9</t>
  </si>
  <si>
    <t>9,11,-9,-4,8</t>
  </si>
  <si>
    <t>Juha Suotmaa</t>
  </si>
  <si>
    <t>Jussi Mäkelä</t>
  </si>
  <si>
    <t>M-2200 conso</t>
  </si>
  <si>
    <t>Roni Kantola</t>
  </si>
  <si>
    <t>Xisheng Cong</t>
  </si>
  <si>
    <t>-4,8,8,-10,11</t>
  </si>
  <si>
    <t>Chau Dinh Huy</t>
  </si>
  <si>
    <t>Jani Kokkonen</t>
  </si>
  <si>
    <t>Juha Äänismaa</t>
  </si>
  <si>
    <t>MN-2200 np SM</t>
  </si>
  <si>
    <t>Niko Pihajoki</t>
  </si>
  <si>
    <t>Sami Ruohonen</t>
  </si>
  <si>
    <t>Tero Penttilä</t>
  </si>
  <si>
    <t>Tero Tamminen</t>
  </si>
  <si>
    <t>Tomi Penttilä</t>
  </si>
  <si>
    <t>-14,-10,11,8,8</t>
  </si>
  <si>
    <t>Janne Vuorinen</t>
  </si>
  <si>
    <t>Aleksi Mustonen</t>
  </si>
  <si>
    <t>Florent Debazac</t>
  </si>
  <si>
    <t>Jannika Oksanen</t>
  </si>
  <si>
    <t>Roger Söderberg</t>
  </si>
  <si>
    <t>Veikka Flemming</t>
  </si>
  <si>
    <t>Joonas Paasioksa</t>
  </si>
  <si>
    <t>Markus Myllärinen</t>
  </si>
  <si>
    <t>PT Espoo/PT Espoo</t>
  </si>
  <si>
    <t>Christian Mattsson</t>
  </si>
  <si>
    <t>Mikhail Kantonistov</t>
  </si>
  <si>
    <t>M-2200 SM JATKOKAAVIO</t>
  </si>
  <si>
    <t>MN-2200 np JATKOKAAVIO</t>
  </si>
  <si>
    <t>Juha Suotmaa/Jan Nyberg</t>
  </si>
  <si>
    <t>M-2200 conso JATKOKAAVIO</t>
  </si>
  <si>
    <t>Riku Autio/Sami Ruohonen</t>
  </si>
  <si>
    <t>Ismo Lallo/Jouni Flemming</t>
  </si>
  <si>
    <t>Janne Vuorinen/Teppo Ahti</t>
  </si>
  <si>
    <t>Niko Pihajoki/Juha Kangas</t>
  </si>
  <si>
    <t>Leo Kivelä/Julius Muinonen</t>
  </si>
  <si>
    <t>Joonas Paasioksa/Alex Naumi</t>
  </si>
  <si>
    <t>Jouko Manni/Roger Söderberg</t>
  </si>
  <si>
    <t>Juha Äänismaa/Tero Penttilä</t>
  </si>
  <si>
    <t>Tero Tamminen/Jani Kokkonen</t>
  </si>
  <si>
    <t>Jannika Oksanen/Jussi Mäkelä</t>
  </si>
  <si>
    <t>Chau Dinh Huy/Florent Debazac</t>
  </si>
  <si>
    <t>Roni Kantola/Markus Myllärinen</t>
  </si>
  <si>
    <t>Veikka Flemming/Aleksi Mustonen</t>
  </si>
  <si>
    <t>Christian Mattsson/Tomi Penttilä</t>
  </si>
  <si>
    <t>Xisheng Cong/Mikhail Kantonistov</t>
  </si>
  <si>
    <t>Joukkueiden ja A-luokan SM 23.-24.11.2013</t>
  </si>
  <si>
    <t>Suomen Pöytätennisliitto ry - SPTL</t>
  </si>
  <si>
    <t>PÄIVÄMÄÄRÄ</t>
  </si>
  <si>
    <t>MJO SM 23.11.2013</t>
  </si>
  <si>
    <t>1. kierros</t>
  </si>
  <si>
    <t>Joukkue</t>
  </si>
  <si>
    <t>A</t>
  </si>
  <si>
    <t>Chau Ding Huy</t>
  </si>
  <si>
    <t>X</t>
  </si>
  <si>
    <t>Mika Räsänen</t>
  </si>
  <si>
    <t>B</t>
  </si>
  <si>
    <t>Y</t>
  </si>
  <si>
    <t>Timo Tamminen</t>
  </si>
  <si>
    <t>C</t>
  </si>
  <si>
    <t>Cong Xisheng</t>
  </si>
  <si>
    <t>Z</t>
  </si>
  <si>
    <t>Nelinpelaajat (täytä erikseen)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</si>
  <si>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</si>
  <si>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</si>
  <si>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</si>
  <si>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</si>
  <si>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</si>
  <si>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</si>
  <si>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</si>
  <si>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</si>
  <si>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</si>
  <si>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</si>
  <si>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</si>
  <si>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C-Z</t>
  </si>
  <si>
    <t>B-X</t>
  </si>
  <si>
    <t>A-Z</t>
  </si>
  <si>
    <t>C-Y</t>
  </si>
  <si>
    <t>Nelinp</t>
  </si>
  <si>
    <t>B-Z</t>
  </si>
  <si>
    <t>C-X</t>
  </si>
  <si>
    <t>A-Y</t>
  </si>
  <si>
    <t>Tulos</t>
  </si>
  <si>
    <t>Allekirjoitukset</t>
  </si>
  <si>
    <t>Kotijoukkue</t>
  </si>
  <si>
    <t>Vierasjoukkue</t>
  </si>
  <si>
    <t>Voittaja</t>
  </si>
  <si>
    <t>Sarjaottelu_pk.xls  24.1.2008 / Asko Kilpi</t>
  </si>
  <si>
    <t>Makrot</t>
  </si>
  <si>
    <t>Ctrl-q liimaa ilman muotoilua, jos olet ensin kopioinut pelaajan nimen esimerkiksi tästä taulukosta</t>
  </si>
  <si>
    <t>Ctrl-d tyhjentää keltaiset alueet</t>
  </si>
  <si>
    <t>Miikka O´Connor</t>
  </si>
  <si>
    <t>Thomas Lundström</t>
  </si>
  <si>
    <t>2. kierros</t>
  </si>
  <si>
    <t>A. Kyläkallio</t>
  </si>
  <si>
    <t>J. Äänismaa</t>
  </si>
  <si>
    <t>M. Karjalainen</t>
  </si>
  <si>
    <t>J. Kokkonen</t>
  </si>
  <si>
    <t>C. Mattsson</t>
  </si>
  <si>
    <t>O. Tennilä</t>
  </si>
  <si>
    <t>M. Tuomola</t>
  </si>
  <si>
    <t>P. Valasti</t>
  </si>
  <si>
    <t>Samuli Soine</t>
  </si>
  <si>
    <t>Roope Kantola</t>
  </si>
  <si>
    <t xml:space="preserve"> Riku Autio</t>
  </si>
  <si>
    <t>Pauli Hietikko</t>
  </si>
  <si>
    <t>Jani Jormanainen</t>
  </si>
  <si>
    <t>Toni Soine</t>
  </si>
  <si>
    <t>MJO SM 24.11.2013</t>
  </si>
  <si>
    <t>semi</t>
  </si>
  <si>
    <t>PT spoo 1</t>
  </si>
  <si>
    <t>Aki Kontala</t>
  </si>
  <si>
    <t>Manu Karjalainen</t>
  </si>
  <si>
    <t>W.O.</t>
  </si>
  <si>
    <t>finaali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</si>
</sst>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_)"/>
  </numFmts>
  <fonts count="47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/>
      <right/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15" xfId="0" applyNumberFormat="1" applyFont="1" applyFill="1" applyBorder="1" applyAlignment="1" applyProtection="1">
      <alignment horizontal="left"/>
      <protection/>
    </xf>
    <xf numFmtId="49" fontId="2" fillId="0" borderId="16" xfId="0" applyNumberFormat="1" applyFont="1" applyFill="1" applyBorder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0" borderId="18" xfId="0" applyNumberFormat="1" applyFont="1" applyFill="1" applyBorder="1" applyAlignment="1" applyProtection="1">
      <alignment horizontal="left"/>
      <protection/>
    </xf>
    <xf numFmtId="49" fontId="2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left"/>
      <protection/>
    </xf>
    <xf numFmtId="49" fontId="3" fillId="0" borderId="14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left"/>
      <protection/>
    </xf>
    <xf numFmtId="49" fontId="3" fillId="0" borderId="21" xfId="0" applyNumberFormat="1" applyFont="1" applyFill="1" applyBorder="1" applyAlignment="1" applyProtection="1">
      <alignment horizontal="left"/>
      <protection/>
    </xf>
    <xf numFmtId="49" fontId="3" fillId="0" borderId="20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33" borderId="22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0" fillId="0" borderId="28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4" fillId="0" borderId="23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49" fontId="2" fillId="0" borderId="23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0" fillId="0" borderId="24" xfId="0" applyNumberFormat="1" applyFill="1" applyBorder="1" applyAlignment="1" applyProtection="1">
      <alignment horizontal="center"/>
      <protection/>
    </xf>
    <xf numFmtId="49" fontId="0" fillId="0" borderId="25" xfId="0" applyNumberFormat="1" applyFill="1" applyBorder="1" applyAlignment="1" applyProtection="1">
      <alignment horizontal="center"/>
      <protection/>
    </xf>
    <xf numFmtId="49" fontId="0" fillId="0" borderId="26" xfId="0" applyNumberFormat="1" applyFill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23" fillId="0" borderId="21" xfId="0" applyFont="1" applyFill="1" applyBorder="1" applyAlignment="1" applyProtection="1">
      <alignment/>
      <protection/>
    </xf>
    <xf numFmtId="14" fontId="24" fillId="34" borderId="21" xfId="0" applyNumberFormat="1" applyFont="1" applyFill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4" fillId="34" borderId="21" xfId="0" applyFont="1" applyFill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/>
    </xf>
    <xf numFmtId="0" fontId="0" fillId="0" borderId="32" xfId="0" applyBorder="1" applyAlignment="1">
      <alignment/>
    </xf>
    <xf numFmtId="2" fontId="4" fillId="0" borderId="33" xfId="0" applyNumberFormat="1" applyFont="1" applyFill="1" applyBorder="1" applyAlignment="1">
      <alignment horizontal="center" vertical="center"/>
    </xf>
    <xf numFmtId="0" fontId="24" fillId="34" borderId="30" xfId="0" applyFont="1" applyFill="1" applyBorder="1" applyAlignment="1" applyProtection="1">
      <alignment horizontal="left" vertical="center" indent="2"/>
      <protection locked="0"/>
    </xf>
    <xf numFmtId="0" fontId="0" fillId="34" borderId="34" xfId="0" applyFont="1" applyFill="1" applyBorder="1" applyAlignment="1" applyProtection="1">
      <alignment horizontal="left" vertical="center" indent="2"/>
      <protection locked="0"/>
    </xf>
    <xf numFmtId="0" fontId="23" fillId="0" borderId="34" xfId="0" applyFont="1" applyFill="1" applyBorder="1" applyAlignment="1" applyProtection="1">
      <alignment horizontal="left" vertical="center" indent="2"/>
      <protection locked="0"/>
    </xf>
    <xf numFmtId="0" fontId="0" fillId="0" borderId="21" xfId="0" applyFont="1" applyBorder="1" applyAlignment="1" applyProtection="1">
      <alignment horizontal="left" vertical="center" indent="2"/>
      <protection locked="0"/>
    </xf>
    <xf numFmtId="0" fontId="0" fillId="0" borderId="31" xfId="0" applyFont="1" applyBorder="1" applyAlignment="1" applyProtection="1">
      <alignment horizontal="left" vertical="center" indent="2"/>
      <protection locked="0"/>
    </xf>
    <xf numFmtId="2" fontId="24" fillId="0" borderId="35" xfId="0" applyNumberFormat="1" applyFont="1" applyFill="1" applyBorder="1" applyAlignment="1">
      <alignment horizontal="center"/>
    </xf>
    <xf numFmtId="0" fontId="0" fillId="34" borderId="30" xfId="0" applyFont="1" applyFill="1" applyBorder="1" applyAlignment="1" applyProtection="1">
      <alignment horizontal="left"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 horizontal="center"/>
    </xf>
    <xf numFmtId="2" fontId="24" fillId="0" borderId="36" xfId="0" applyNumberFormat="1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49" fontId="0" fillId="34" borderId="30" xfId="0" applyNumberFormat="1" applyFont="1" applyFill="1" applyBorder="1" applyAlignment="1" applyProtection="1">
      <alignment horizontal="left"/>
      <protection locked="0"/>
    </xf>
    <xf numFmtId="2" fontId="27" fillId="0" borderId="37" xfId="0" applyNumberFormat="1" applyFont="1" applyFill="1" applyBorder="1" applyAlignment="1">
      <alignment horizontal="left"/>
    </xf>
    <xf numFmtId="2" fontId="27" fillId="0" borderId="37" xfId="0" applyNumberFormat="1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0" fillId="0" borderId="3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7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24" fillId="0" borderId="22" xfId="0" applyFont="1" applyBorder="1" applyAlignment="1" applyProtection="1">
      <alignment horizontal="center"/>
      <protection/>
    </xf>
    <xf numFmtId="0" fontId="24" fillId="0" borderId="38" xfId="0" applyFont="1" applyBorder="1" applyAlignment="1" applyProtection="1">
      <alignment horizontal="center"/>
      <protection/>
    </xf>
    <xf numFmtId="0" fontId="28" fillId="0" borderId="37" xfId="0" applyFont="1" applyBorder="1" applyAlignment="1">
      <alignment horizontal="center"/>
    </xf>
    <xf numFmtId="0" fontId="0" fillId="0" borderId="21" xfId="0" applyNumberFormat="1" applyFont="1" applyBorder="1" applyAlignment="1" applyProtection="1">
      <alignment/>
      <protection/>
    </xf>
    <xf numFmtId="172" fontId="0" fillId="34" borderId="22" xfId="0" applyNumberFormat="1" applyFont="1" applyFill="1" applyBorder="1" applyAlignment="1" applyProtection="1">
      <alignment horizontal="center"/>
      <protection locked="0"/>
    </xf>
    <xf numFmtId="172" fontId="0" fillId="34" borderId="22" xfId="0" applyNumberFormat="1" applyFont="1" applyFill="1" applyBorder="1" applyAlignment="1" applyProtection="1" quotePrefix="1">
      <alignment horizontal="center"/>
      <protection locked="0"/>
    </xf>
    <xf numFmtId="0" fontId="0" fillId="0" borderId="27" xfId="0" applyFont="1" applyBorder="1" applyAlignment="1" applyProtection="1">
      <alignment horizontal="center"/>
      <protection/>
    </xf>
    <xf numFmtId="0" fontId="0" fillId="0" borderId="39" xfId="0" applyNumberFormat="1" applyFont="1" applyBorder="1" applyAlignment="1">
      <alignment horizontal="center"/>
    </xf>
    <xf numFmtId="0" fontId="24" fillId="0" borderId="40" xfId="0" applyFont="1" applyFill="1" applyBorder="1" applyAlignment="1" applyProtection="1">
      <alignment horizontal="center"/>
      <protection/>
    </xf>
    <xf numFmtId="0" fontId="24" fillId="0" borderId="31" xfId="0" applyFont="1" applyFill="1" applyBorder="1" applyAlignment="1" applyProtection="1">
      <alignment horizontal="center"/>
      <protection/>
    </xf>
    <xf numFmtId="172" fontId="0" fillId="34" borderId="25" xfId="0" applyNumberFormat="1" applyFont="1" applyFill="1" applyBorder="1" applyAlignment="1" applyProtection="1">
      <alignment horizontal="center"/>
      <protection locked="0"/>
    </xf>
    <xf numFmtId="0" fontId="28" fillId="0" borderId="41" xfId="0" applyFont="1" applyBorder="1" applyAlignment="1">
      <alignment horizontal="center"/>
    </xf>
    <xf numFmtId="0" fontId="0" fillId="0" borderId="23" xfId="0" applyNumberFormat="1" applyFont="1" applyBorder="1" applyAlignment="1" applyProtection="1">
      <alignment/>
      <protection/>
    </xf>
    <xf numFmtId="172" fontId="0" fillId="34" borderId="42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left"/>
      <protection/>
    </xf>
    <xf numFmtId="172" fontId="0" fillId="34" borderId="22" xfId="0" applyNumberFormat="1" applyFont="1" applyFill="1" applyBorder="1" applyAlignment="1" applyProtection="1">
      <alignment horizontal="center" vertical="center"/>
      <protection locked="0"/>
    </xf>
    <xf numFmtId="172" fontId="0" fillId="34" borderId="42" xfId="0" applyNumberFormat="1" applyFont="1" applyFill="1" applyBorder="1" applyAlignment="1" applyProtection="1">
      <alignment horizontal="center" vertical="center"/>
      <protection locked="0"/>
    </xf>
    <xf numFmtId="172" fontId="0" fillId="34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/>
      <protection/>
    </xf>
    <xf numFmtId="172" fontId="0" fillId="34" borderId="26" xfId="0" applyNumberFormat="1" applyFont="1" applyFill="1" applyBorder="1" applyAlignment="1" applyProtection="1">
      <alignment horizontal="center"/>
      <protection locked="0"/>
    </xf>
    <xf numFmtId="0" fontId="24" fillId="0" borderId="30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43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center"/>
      <protection/>
    </xf>
    <xf numFmtId="0" fontId="23" fillId="35" borderId="45" xfId="0" applyFont="1" applyFill="1" applyBorder="1" applyAlignment="1" applyProtection="1">
      <alignment horizontal="center"/>
      <protection/>
    </xf>
    <xf numFmtId="0" fontId="23" fillId="35" borderId="46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36" borderId="47" xfId="0" applyFont="1" applyFill="1" applyBorder="1" applyAlignment="1" applyProtection="1">
      <alignment horizontal="left" vertical="center" indent="2"/>
      <protection/>
    </xf>
    <xf numFmtId="0" fontId="0" fillId="36" borderId="47" xfId="0" applyFill="1" applyBorder="1" applyAlignment="1">
      <alignment horizontal="left" vertical="center" indent="2"/>
    </xf>
    <xf numFmtId="0" fontId="0" fillId="36" borderId="48" xfId="0" applyFill="1" applyBorder="1" applyAlignment="1">
      <alignment horizontal="left" vertical="center" indent="2"/>
    </xf>
    <xf numFmtId="0" fontId="0" fillId="0" borderId="0" xfId="0" applyFill="1" applyBorder="1" applyAlignment="1" applyProtection="1">
      <alignment/>
      <protection locked="0"/>
    </xf>
    <xf numFmtId="0" fontId="29" fillId="0" borderId="49" xfId="0" applyFont="1" applyFill="1" applyBorder="1" applyAlignment="1" applyProtection="1">
      <alignment horizontal="left" vertical="center" indent="2"/>
      <protection locked="0"/>
    </xf>
    <xf numFmtId="0" fontId="27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9" fillId="36" borderId="50" xfId="0" applyFont="1" applyFill="1" applyBorder="1" applyAlignment="1" applyProtection="1">
      <alignment horizontal="left" vertical="center" indent="2"/>
      <protection/>
    </xf>
    <xf numFmtId="0" fontId="0" fillId="36" borderId="50" xfId="0" applyFill="1" applyBorder="1" applyAlignment="1">
      <alignment horizontal="left" vertical="center" indent="2"/>
    </xf>
    <xf numFmtId="0" fontId="29" fillId="0" borderId="0" xfId="0" applyFont="1" applyFill="1" applyBorder="1" applyAlignment="1" applyProtection="1">
      <alignment horizontal="left" vertical="center" indent="2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365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289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283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56</v>
      </c>
      <c r="C6" s="15" t="s">
        <v>263</v>
      </c>
      <c r="D6" s="15" t="s">
        <v>229</v>
      </c>
      <c r="E6" s="15" t="s">
        <v>251</v>
      </c>
      <c r="F6" s="15" t="s">
        <v>168</v>
      </c>
      <c r="G6" s="15" t="s">
        <v>262</v>
      </c>
      <c r="H6" s="15" t="s">
        <v>173</v>
      </c>
      <c r="I6" s="16"/>
      <c r="J6" s="17"/>
    </row>
    <row r="7" spans="1:10" ht="14.25" customHeight="1">
      <c r="A7" s="15" t="s">
        <v>2</v>
      </c>
      <c r="B7" s="15" t="s">
        <v>144</v>
      </c>
      <c r="C7" s="15" t="s">
        <v>302</v>
      </c>
      <c r="D7" s="15" t="s">
        <v>170</v>
      </c>
      <c r="E7" s="15" t="s">
        <v>3</v>
      </c>
      <c r="F7" s="15" t="s">
        <v>92</v>
      </c>
      <c r="G7" s="15" t="s">
        <v>208</v>
      </c>
      <c r="H7" s="15" t="s">
        <v>2</v>
      </c>
      <c r="I7" s="16"/>
      <c r="J7" s="17"/>
    </row>
    <row r="8" spans="1:10" ht="14.25" customHeight="1">
      <c r="A8" s="15" t="s">
        <v>3</v>
      </c>
      <c r="B8" s="15" t="s">
        <v>132</v>
      </c>
      <c r="C8" s="15" t="s">
        <v>337</v>
      </c>
      <c r="D8" s="15" t="s">
        <v>279</v>
      </c>
      <c r="E8" s="15" t="s">
        <v>2</v>
      </c>
      <c r="F8" s="15" t="s">
        <v>79</v>
      </c>
      <c r="G8" s="15" t="s">
        <v>197</v>
      </c>
      <c r="H8" s="15" t="s">
        <v>3</v>
      </c>
      <c r="I8" s="16"/>
      <c r="J8" s="17"/>
    </row>
    <row r="9" spans="1:10" ht="14.25" customHeight="1">
      <c r="A9" s="15" t="s">
        <v>4</v>
      </c>
      <c r="B9" s="15" t="s">
        <v>122</v>
      </c>
      <c r="C9" s="15" t="s">
        <v>335</v>
      </c>
      <c r="D9" s="15" t="s">
        <v>174</v>
      </c>
      <c r="E9" s="15" t="s">
        <v>1</v>
      </c>
      <c r="F9" s="15" t="s">
        <v>58</v>
      </c>
      <c r="G9" s="15" t="s">
        <v>188</v>
      </c>
      <c r="H9" s="15" t="s">
        <v>4</v>
      </c>
      <c r="I9" s="16"/>
      <c r="J9" s="17"/>
    </row>
    <row r="10" spans="1:10" ht="14.25" customHeight="1">
      <c r="A10" s="15" t="s">
        <v>5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>
      <c r="A12" s="17"/>
      <c r="B12" s="21"/>
      <c r="C12" s="15"/>
      <c r="D12" s="15" t="s">
        <v>230</v>
      </c>
      <c r="E12" s="15" t="s">
        <v>235</v>
      </c>
      <c r="F12" s="15" t="s">
        <v>236</v>
      </c>
      <c r="G12" s="15" t="s">
        <v>237</v>
      </c>
      <c r="H12" s="15" t="s">
        <v>238</v>
      </c>
      <c r="I12" s="15" t="s">
        <v>246</v>
      </c>
      <c r="J12" s="15" t="s">
        <v>272</v>
      </c>
    </row>
    <row r="13" spans="1:10" ht="14.25" customHeight="1">
      <c r="A13" s="17"/>
      <c r="B13" s="21"/>
      <c r="C13" s="15" t="s">
        <v>60</v>
      </c>
      <c r="D13" s="15" t="s">
        <v>109</v>
      </c>
      <c r="E13" s="15" t="s">
        <v>108</v>
      </c>
      <c r="F13" s="15" t="s">
        <v>106</v>
      </c>
      <c r="G13" s="15"/>
      <c r="H13" s="15"/>
      <c r="I13" s="15" t="s">
        <v>72</v>
      </c>
      <c r="J13" s="15" t="s">
        <v>5</v>
      </c>
    </row>
    <row r="14" spans="1:10" ht="14.25" customHeight="1">
      <c r="A14" s="17"/>
      <c r="B14" s="21"/>
      <c r="C14" s="15" t="s">
        <v>67</v>
      </c>
      <c r="D14" s="15"/>
      <c r="E14" s="15"/>
      <c r="F14" s="15"/>
      <c r="G14" s="15"/>
      <c r="H14" s="15"/>
      <c r="I14" s="15"/>
      <c r="J14" s="15" t="s">
        <v>4</v>
      </c>
    </row>
    <row r="15" spans="1:10" ht="14.25" customHeight="1">
      <c r="A15" s="17"/>
      <c r="B15" s="21"/>
      <c r="C15" s="15" t="s">
        <v>61</v>
      </c>
      <c r="D15" s="15"/>
      <c r="E15" s="15"/>
      <c r="F15" s="15"/>
      <c r="G15" s="15"/>
      <c r="H15" s="15"/>
      <c r="I15" s="15"/>
      <c r="J15" s="15" t="s">
        <v>3</v>
      </c>
    </row>
    <row r="16" spans="1:10" ht="14.25" customHeight="1">
      <c r="A16" s="17"/>
      <c r="B16" s="21"/>
      <c r="C16" s="15" t="s">
        <v>66</v>
      </c>
      <c r="D16" s="15" t="s">
        <v>113</v>
      </c>
      <c r="E16" s="15" t="s">
        <v>183</v>
      </c>
      <c r="F16" s="15" t="s">
        <v>114</v>
      </c>
      <c r="G16" s="15"/>
      <c r="H16" s="15"/>
      <c r="I16" s="15" t="s">
        <v>72</v>
      </c>
      <c r="J16" s="15" t="s">
        <v>5</v>
      </c>
    </row>
    <row r="17" spans="1:10" ht="14.25" customHeight="1">
      <c r="A17" s="17"/>
      <c r="B17" s="21"/>
      <c r="C17" s="15" t="s">
        <v>59</v>
      </c>
      <c r="D17" s="15" t="s">
        <v>109</v>
      </c>
      <c r="E17" s="15" t="s">
        <v>167</v>
      </c>
      <c r="F17" s="15" t="s">
        <v>179</v>
      </c>
      <c r="G17" s="15" t="s">
        <v>109</v>
      </c>
      <c r="H17" s="15"/>
      <c r="I17" s="15" t="s">
        <v>73</v>
      </c>
      <c r="J17" s="15" t="s">
        <v>4</v>
      </c>
    </row>
    <row r="18" spans="1:10" ht="14.25" customHeight="1">
      <c r="A18" s="17"/>
      <c r="B18" s="21"/>
      <c r="C18" s="15" t="s">
        <v>75</v>
      </c>
      <c r="D18" s="15"/>
      <c r="E18" s="15"/>
      <c r="F18" s="15"/>
      <c r="G18" s="15"/>
      <c r="H18" s="15"/>
      <c r="I18" s="15"/>
      <c r="J18" s="15" t="s">
        <v>2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  <row r="20" spans="1:10" ht="14.25" customHeight="1">
      <c r="A20" s="15"/>
      <c r="B20" s="15" t="s">
        <v>56</v>
      </c>
      <c r="C20" s="15" t="s">
        <v>264</v>
      </c>
      <c r="D20" s="15" t="s">
        <v>229</v>
      </c>
      <c r="E20" s="15" t="s">
        <v>251</v>
      </c>
      <c r="F20" s="15" t="s">
        <v>168</v>
      </c>
      <c r="G20" s="15" t="s">
        <v>262</v>
      </c>
      <c r="H20" s="15" t="s">
        <v>173</v>
      </c>
      <c r="I20" s="16"/>
      <c r="J20" s="17"/>
    </row>
    <row r="21" spans="1:10" ht="14.25" customHeight="1">
      <c r="A21" s="15" t="s">
        <v>2</v>
      </c>
      <c r="B21" s="15" t="s">
        <v>143</v>
      </c>
      <c r="C21" s="15" t="s">
        <v>342</v>
      </c>
      <c r="D21" s="15" t="s">
        <v>174</v>
      </c>
      <c r="E21" s="15" t="s">
        <v>3</v>
      </c>
      <c r="F21" s="15" t="s">
        <v>92</v>
      </c>
      <c r="G21" s="15" t="s">
        <v>216</v>
      </c>
      <c r="H21" s="15" t="s">
        <v>2</v>
      </c>
      <c r="I21" s="16"/>
      <c r="J21" s="17"/>
    </row>
    <row r="22" spans="1:10" ht="14.25" customHeight="1">
      <c r="A22" s="15" t="s">
        <v>3</v>
      </c>
      <c r="B22" s="15" t="s">
        <v>136</v>
      </c>
      <c r="C22" s="15" t="s">
        <v>330</v>
      </c>
      <c r="D22" s="15" t="s">
        <v>170</v>
      </c>
      <c r="E22" s="15" t="s">
        <v>1</v>
      </c>
      <c r="F22" s="15" t="s">
        <v>68</v>
      </c>
      <c r="G22" s="15" t="s">
        <v>200</v>
      </c>
      <c r="H22" s="15" t="s">
        <v>4</v>
      </c>
      <c r="I22" s="16"/>
      <c r="J22" s="17"/>
    </row>
    <row r="23" spans="1:10" ht="14.25" customHeight="1">
      <c r="A23" s="15" t="s">
        <v>4</v>
      </c>
      <c r="B23" s="15" t="s">
        <v>128</v>
      </c>
      <c r="C23" s="15" t="s">
        <v>320</v>
      </c>
      <c r="D23" s="15" t="s">
        <v>248</v>
      </c>
      <c r="E23" s="15" t="s">
        <v>2</v>
      </c>
      <c r="F23" s="15" t="s">
        <v>81</v>
      </c>
      <c r="G23" s="15" t="s">
        <v>223</v>
      </c>
      <c r="H23" s="15" t="s">
        <v>3</v>
      </c>
      <c r="I23" s="16"/>
      <c r="J23" s="17"/>
    </row>
    <row r="24" spans="1:10" ht="14.25" customHeight="1">
      <c r="A24" s="15" t="s">
        <v>5</v>
      </c>
      <c r="B24" s="15"/>
      <c r="C24" s="15"/>
      <c r="D24" s="15"/>
      <c r="E24" s="15"/>
      <c r="F24" s="15"/>
      <c r="G24" s="15"/>
      <c r="H24" s="15"/>
      <c r="I24" s="16"/>
      <c r="J24" s="17"/>
    </row>
    <row r="25" spans="1:10" ht="15" customHeight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>
      <c r="A26" s="17"/>
      <c r="B26" s="21"/>
      <c r="C26" s="15"/>
      <c r="D26" s="15" t="s">
        <v>230</v>
      </c>
      <c r="E26" s="15" t="s">
        <v>235</v>
      </c>
      <c r="F26" s="15" t="s">
        <v>236</v>
      </c>
      <c r="G26" s="15" t="s">
        <v>237</v>
      </c>
      <c r="H26" s="15" t="s">
        <v>238</v>
      </c>
      <c r="I26" s="15" t="s">
        <v>246</v>
      </c>
      <c r="J26" s="15" t="s">
        <v>272</v>
      </c>
    </row>
    <row r="27" spans="1:10" ht="14.25" customHeight="1">
      <c r="A27" s="17"/>
      <c r="B27" s="21"/>
      <c r="C27" s="15" t="s">
        <v>60</v>
      </c>
      <c r="D27" s="15" t="s">
        <v>167</v>
      </c>
      <c r="E27" s="15" t="s">
        <v>185</v>
      </c>
      <c r="F27" s="15" t="s">
        <v>179</v>
      </c>
      <c r="G27" s="15" t="s">
        <v>110</v>
      </c>
      <c r="H27" s="15"/>
      <c r="I27" s="15" t="s">
        <v>73</v>
      </c>
      <c r="J27" s="15" t="s">
        <v>5</v>
      </c>
    </row>
    <row r="28" spans="1:10" ht="14.25" customHeight="1">
      <c r="A28" s="17"/>
      <c r="B28" s="21"/>
      <c r="C28" s="15" t="s">
        <v>67</v>
      </c>
      <c r="D28" s="15"/>
      <c r="E28" s="15"/>
      <c r="F28" s="15"/>
      <c r="G28" s="15"/>
      <c r="H28" s="15"/>
      <c r="I28" s="15"/>
      <c r="J28" s="15" t="s">
        <v>4</v>
      </c>
    </row>
    <row r="29" spans="1:10" ht="14.25" customHeight="1">
      <c r="A29" s="17"/>
      <c r="B29" s="21"/>
      <c r="C29" s="15" t="s">
        <v>61</v>
      </c>
      <c r="D29" s="15"/>
      <c r="E29" s="15"/>
      <c r="F29" s="15"/>
      <c r="G29" s="15"/>
      <c r="H29" s="15"/>
      <c r="I29" s="15"/>
      <c r="J29" s="15" t="s">
        <v>3</v>
      </c>
    </row>
    <row r="30" spans="1:10" ht="14.25" customHeight="1">
      <c r="A30" s="17"/>
      <c r="B30" s="21"/>
      <c r="C30" s="15" t="s">
        <v>66</v>
      </c>
      <c r="D30" s="15" t="s">
        <v>114</v>
      </c>
      <c r="E30" s="15" t="s">
        <v>110</v>
      </c>
      <c r="F30" s="15" t="s">
        <v>180</v>
      </c>
      <c r="G30" s="15" t="s">
        <v>145</v>
      </c>
      <c r="H30" s="15" t="s">
        <v>163</v>
      </c>
      <c r="I30" s="15" t="s">
        <v>66</v>
      </c>
      <c r="J30" s="15" t="s">
        <v>5</v>
      </c>
    </row>
    <row r="31" spans="1:10" ht="14.25" customHeight="1">
      <c r="A31" s="17"/>
      <c r="B31" s="21"/>
      <c r="C31" s="15" t="s">
        <v>59</v>
      </c>
      <c r="D31" s="15" t="s">
        <v>111</v>
      </c>
      <c r="E31" s="15" t="s">
        <v>114</v>
      </c>
      <c r="F31" s="15" t="s">
        <v>114</v>
      </c>
      <c r="G31" s="15"/>
      <c r="H31" s="15"/>
      <c r="I31" s="15" t="s">
        <v>72</v>
      </c>
      <c r="J31" s="15" t="s">
        <v>4</v>
      </c>
    </row>
    <row r="32" spans="1:10" ht="14.25" customHeight="1">
      <c r="A32" s="17"/>
      <c r="B32" s="21"/>
      <c r="C32" s="15" t="s">
        <v>75</v>
      </c>
      <c r="D32" s="15"/>
      <c r="E32" s="15"/>
      <c r="F32" s="15"/>
      <c r="G32" s="15"/>
      <c r="H32" s="15"/>
      <c r="I32" s="15"/>
      <c r="J32" s="15" t="s">
        <v>2</v>
      </c>
    </row>
    <row r="33" spans="1:10" ht="15" customHeight="1">
      <c r="A33" s="17"/>
      <c r="B33" s="17"/>
      <c r="C33" s="18"/>
      <c r="D33" s="18"/>
      <c r="E33" s="22"/>
      <c r="F33" s="18"/>
      <c r="G33" s="18"/>
      <c r="H33" s="18"/>
      <c r="I33" s="18"/>
      <c r="J33" s="18"/>
    </row>
    <row r="34" spans="1:10" ht="14.25" customHeight="1">
      <c r="A34" s="15"/>
      <c r="B34" s="15" t="s">
        <v>56</v>
      </c>
      <c r="C34" s="15" t="s">
        <v>265</v>
      </c>
      <c r="D34" s="15" t="s">
        <v>229</v>
      </c>
      <c r="E34" s="15" t="s">
        <v>251</v>
      </c>
      <c r="F34" s="15" t="s">
        <v>168</v>
      </c>
      <c r="G34" s="15" t="s">
        <v>262</v>
      </c>
      <c r="H34" s="15" t="s">
        <v>173</v>
      </c>
      <c r="I34" s="16"/>
      <c r="J34" s="17"/>
    </row>
    <row r="35" spans="1:10" ht="14.25" customHeight="1">
      <c r="A35" s="15" t="s">
        <v>2</v>
      </c>
      <c r="B35" s="15" t="s">
        <v>142</v>
      </c>
      <c r="C35" s="15" t="s">
        <v>325</v>
      </c>
      <c r="D35" s="15" t="s">
        <v>279</v>
      </c>
      <c r="E35" s="15" t="s">
        <v>2</v>
      </c>
      <c r="F35" s="15" t="s">
        <v>89</v>
      </c>
      <c r="G35" s="15" t="s">
        <v>213</v>
      </c>
      <c r="H35" s="15" t="s">
        <v>3</v>
      </c>
      <c r="I35" s="16"/>
      <c r="J35" s="17"/>
    </row>
    <row r="36" spans="1:10" ht="14.25" customHeight="1">
      <c r="A36" s="15" t="s">
        <v>3</v>
      </c>
      <c r="B36" s="15" t="s">
        <v>133</v>
      </c>
      <c r="C36" s="15" t="s">
        <v>340</v>
      </c>
      <c r="D36" s="15" t="s">
        <v>170</v>
      </c>
      <c r="E36" s="15" t="s">
        <v>1</v>
      </c>
      <c r="F36" s="15" t="s">
        <v>62</v>
      </c>
      <c r="G36" s="15" t="s">
        <v>189</v>
      </c>
      <c r="H36" s="15" t="s">
        <v>4</v>
      </c>
      <c r="I36" s="16"/>
      <c r="J36" s="17"/>
    </row>
    <row r="37" spans="1:10" ht="14.25" customHeight="1">
      <c r="A37" s="15" t="s">
        <v>4</v>
      </c>
      <c r="B37" s="15" t="s">
        <v>126</v>
      </c>
      <c r="C37" s="15" t="s">
        <v>310</v>
      </c>
      <c r="D37" s="15" t="s">
        <v>174</v>
      </c>
      <c r="E37" s="15" t="s">
        <v>3</v>
      </c>
      <c r="F37" s="15" t="s">
        <v>93</v>
      </c>
      <c r="G37" s="15" t="s">
        <v>211</v>
      </c>
      <c r="H37" s="15" t="s">
        <v>2</v>
      </c>
      <c r="I37" s="16"/>
      <c r="J37" s="17"/>
    </row>
    <row r="38" spans="1:10" ht="14.25" customHeight="1">
      <c r="A38" s="15" t="s">
        <v>5</v>
      </c>
      <c r="B38" s="15"/>
      <c r="C38" s="15"/>
      <c r="D38" s="15"/>
      <c r="E38" s="15"/>
      <c r="F38" s="15"/>
      <c r="G38" s="15"/>
      <c r="H38" s="15"/>
      <c r="I38" s="16"/>
      <c r="J38" s="17"/>
    </row>
    <row r="39" spans="1:10" ht="15" customHeight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>
      <c r="A40" s="17"/>
      <c r="B40" s="21"/>
      <c r="C40" s="15"/>
      <c r="D40" s="15" t="s">
        <v>230</v>
      </c>
      <c r="E40" s="15" t="s">
        <v>235</v>
      </c>
      <c r="F40" s="15" t="s">
        <v>236</v>
      </c>
      <c r="G40" s="15" t="s">
        <v>237</v>
      </c>
      <c r="H40" s="15" t="s">
        <v>238</v>
      </c>
      <c r="I40" s="15" t="s">
        <v>246</v>
      </c>
      <c r="J40" s="15" t="s">
        <v>272</v>
      </c>
    </row>
    <row r="41" spans="1:10" ht="14.25" customHeight="1">
      <c r="A41" s="17"/>
      <c r="B41" s="21"/>
      <c r="C41" s="15" t="s">
        <v>60</v>
      </c>
      <c r="D41" s="15" t="s">
        <v>163</v>
      </c>
      <c r="E41" s="15" t="s">
        <v>111</v>
      </c>
      <c r="F41" s="15" t="s">
        <v>110</v>
      </c>
      <c r="G41" s="15" t="s">
        <v>177</v>
      </c>
      <c r="H41" s="15" t="s">
        <v>166</v>
      </c>
      <c r="I41" s="15" t="s">
        <v>66</v>
      </c>
      <c r="J41" s="15" t="s">
        <v>5</v>
      </c>
    </row>
    <row r="42" spans="1:10" ht="14.25" customHeight="1">
      <c r="A42" s="17"/>
      <c r="B42" s="21"/>
      <c r="C42" s="15" t="s">
        <v>67</v>
      </c>
      <c r="D42" s="15"/>
      <c r="E42" s="15"/>
      <c r="F42" s="15"/>
      <c r="G42" s="15"/>
      <c r="H42" s="15"/>
      <c r="I42" s="15"/>
      <c r="J42" s="15" t="s">
        <v>4</v>
      </c>
    </row>
    <row r="43" spans="1:10" ht="14.25" customHeight="1">
      <c r="A43" s="17"/>
      <c r="B43" s="21"/>
      <c r="C43" s="15" t="s">
        <v>61</v>
      </c>
      <c r="D43" s="15"/>
      <c r="E43" s="15"/>
      <c r="F43" s="15"/>
      <c r="G43" s="15"/>
      <c r="H43" s="15"/>
      <c r="I43" s="15"/>
      <c r="J43" s="15" t="s">
        <v>3</v>
      </c>
    </row>
    <row r="44" spans="1:10" ht="14.25" customHeight="1">
      <c r="A44" s="17"/>
      <c r="B44" s="21"/>
      <c r="C44" s="15" t="s">
        <v>66</v>
      </c>
      <c r="D44" s="15" t="s">
        <v>166</v>
      </c>
      <c r="E44" s="15" t="s">
        <v>145</v>
      </c>
      <c r="F44" s="15" t="s">
        <v>153</v>
      </c>
      <c r="G44" s="15"/>
      <c r="H44" s="15"/>
      <c r="I44" s="15" t="s">
        <v>57</v>
      </c>
      <c r="J44" s="15" t="s">
        <v>5</v>
      </c>
    </row>
    <row r="45" spans="1:10" ht="14.25" customHeight="1">
      <c r="A45" s="17"/>
      <c r="B45" s="21"/>
      <c r="C45" s="15" t="s">
        <v>59</v>
      </c>
      <c r="D45" s="15" t="s">
        <v>127</v>
      </c>
      <c r="E45" s="15" t="s">
        <v>112</v>
      </c>
      <c r="F45" s="15" t="s">
        <v>111</v>
      </c>
      <c r="G45" s="15" t="s">
        <v>111</v>
      </c>
      <c r="H45" s="15"/>
      <c r="I45" s="15" t="s">
        <v>73</v>
      </c>
      <c r="J45" s="15" t="s">
        <v>4</v>
      </c>
    </row>
    <row r="46" spans="1:10" ht="14.25" customHeight="1">
      <c r="A46" s="17"/>
      <c r="B46" s="21"/>
      <c r="C46" s="15" t="s">
        <v>75</v>
      </c>
      <c r="D46" s="15"/>
      <c r="E46" s="15"/>
      <c r="F46" s="15"/>
      <c r="G46" s="15"/>
      <c r="H46" s="15"/>
      <c r="I46" s="15"/>
      <c r="J46" s="15" t="s">
        <v>2</v>
      </c>
    </row>
    <row r="47" spans="1:10" ht="15" customHeight="1">
      <c r="A47" s="17"/>
      <c r="B47" s="17"/>
      <c r="C47" s="18"/>
      <c r="D47" s="18"/>
      <c r="E47" s="22"/>
      <c r="F47" s="18"/>
      <c r="G47" s="18"/>
      <c r="H47" s="18"/>
      <c r="I47" s="18"/>
      <c r="J47" s="18"/>
    </row>
    <row r="48" spans="1:10" ht="14.25" customHeight="1">
      <c r="A48" s="15"/>
      <c r="B48" s="15" t="s">
        <v>56</v>
      </c>
      <c r="C48" s="15" t="s">
        <v>266</v>
      </c>
      <c r="D48" s="15" t="s">
        <v>229</v>
      </c>
      <c r="E48" s="15" t="s">
        <v>251</v>
      </c>
      <c r="F48" s="15" t="s">
        <v>168</v>
      </c>
      <c r="G48" s="15" t="s">
        <v>262</v>
      </c>
      <c r="H48" s="15" t="s">
        <v>173</v>
      </c>
      <c r="I48" s="16"/>
      <c r="J48" s="17"/>
    </row>
    <row r="49" spans="1:10" ht="14.25" customHeight="1">
      <c r="A49" s="15" t="s">
        <v>2</v>
      </c>
      <c r="B49" s="15" t="s">
        <v>141</v>
      </c>
      <c r="C49" s="15" t="s">
        <v>326</v>
      </c>
      <c r="D49" s="15" t="s">
        <v>176</v>
      </c>
      <c r="E49" s="15" t="s">
        <v>3</v>
      </c>
      <c r="F49" s="15" t="s">
        <v>93</v>
      </c>
      <c r="G49" s="15" t="s">
        <v>214</v>
      </c>
      <c r="H49" s="15" t="s">
        <v>2</v>
      </c>
      <c r="I49" s="16"/>
      <c r="J49" s="17"/>
    </row>
    <row r="50" spans="1:10" ht="14.25" customHeight="1">
      <c r="A50" s="15" t="s">
        <v>3</v>
      </c>
      <c r="B50" s="15" t="s">
        <v>131</v>
      </c>
      <c r="C50" s="15" t="s">
        <v>295</v>
      </c>
      <c r="D50" s="15" t="s">
        <v>170</v>
      </c>
      <c r="E50" s="15" t="s">
        <v>2</v>
      </c>
      <c r="F50" s="15" t="s">
        <v>75</v>
      </c>
      <c r="G50" s="15" t="s">
        <v>198</v>
      </c>
      <c r="H50" s="15" t="s">
        <v>3</v>
      </c>
      <c r="I50" s="16"/>
      <c r="J50" s="17"/>
    </row>
    <row r="51" spans="1:10" ht="14.25" customHeight="1">
      <c r="A51" s="15" t="s">
        <v>4</v>
      </c>
      <c r="B51" s="15" t="s">
        <v>125</v>
      </c>
      <c r="C51" s="15" t="s">
        <v>333</v>
      </c>
      <c r="D51" s="15" t="s">
        <v>175</v>
      </c>
      <c r="E51" s="15" t="s">
        <v>1</v>
      </c>
      <c r="F51" s="15" t="s">
        <v>77</v>
      </c>
      <c r="G51" s="15" t="s">
        <v>218</v>
      </c>
      <c r="H51" s="15" t="s">
        <v>4</v>
      </c>
      <c r="I51" s="16"/>
      <c r="J51" s="17"/>
    </row>
    <row r="52" spans="1:10" ht="14.25" customHeight="1">
      <c r="A52" s="15" t="s">
        <v>5</v>
      </c>
      <c r="B52" s="15"/>
      <c r="C52" s="15"/>
      <c r="D52" s="15"/>
      <c r="E52" s="15"/>
      <c r="F52" s="15"/>
      <c r="G52" s="15"/>
      <c r="H52" s="15"/>
      <c r="I52" s="16"/>
      <c r="J52" s="17"/>
    </row>
    <row r="53" spans="1:10" ht="15" customHeight="1">
      <c r="A53" s="18"/>
      <c r="B53" s="18"/>
      <c r="C53" s="19"/>
      <c r="D53" s="19"/>
      <c r="E53" s="19"/>
      <c r="F53" s="19"/>
      <c r="G53" s="19"/>
      <c r="H53" s="19"/>
      <c r="I53" s="20"/>
      <c r="J53" s="20"/>
    </row>
    <row r="54" spans="1:10" ht="14.25" customHeight="1">
      <c r="A54" s="17"/>
      <c r="B54" s="21"/>
      <c r="C54" s="15"/>
      <c r="D54" s="15" t="s">
        <v>230</v>
      </c>
      <c r="E54" s="15" t="s">
        <v>235</v>
      </c>
      <c r="F54" s="15" t="s">
        <v>236</v>
      </c>
      <c r="G54" s="15" t="s">
        <v>237</v>
      </c>
      <c r="H54" s="15" t="s">
        <v>238</v>
      </c>
      <c r="I54" s="15" t="s">
        <v>246</v>
      </c>
      <c r="J54" s="15" t="s">
        <v>272</v>
      </c>
    </row>
    <row r="55" spans="1:10" ht="14.25" customHeight="1">
      <c r="A55" s="17"/>
      <c r="B55" s="21"/>
      <c r="C55" s="15" t="s">
        <v>60</v>
      </c>
      <c r="D55" s="15" t="s">
        <v>111</v>
      </c>
      <c r="E55" s="15" t="s">
        <v>166</v>
      </c>
      <c r="F55" s="15" t="s">
        <v>179</v>
      </c>
      <c r="G55" s="15" t="s">
        <v>164</v>
      </c>
      <c r="H55" s="15" t="s">
        <v>111</v>
      </c>
      <c r="I55" s="15" t="s">
        <v>74</v>
      </c>
      <c r="J55" s="15" t="s">
        <v>5</v>
      </c>
    </row>
    <row r="56" spans="1:10" ht="14.25" customHeight="1">
      <c r="A56" s="17"/>
      <c r="B56" s="21"/>
      <c r="C56" s="15" t="s">
        <v>67</v>
      </c>
      <c r="D56" s="15"/>
      <c r="E56" s="15"/>
      <c r="F56" s="15"/>
      <c r="G56" s="15"/>
      <c r="H56" s="15"/>
      <c r="I56" s="15"/>
      <c r="J56" s="15" t="s">
        <v>4</v>
      </c>
    </row>
    <row r="57" spans="1:10" ht="14.25" customHeight="1">
      <c r="A57" s="17"/>
      <c r="B57" s="21"/>
      <c r="C57" s="15" t="s">
        <v>61</v>
      </c>
      <c r="D57" s="15"/>
      <c r="E57" s="15"/>
      <c r="F57" s="15"/>
      <c r="G57" s="15"/>
      <c r="H57" s="15"/>
      <c r="I57" s="15"/>
      <c r="J57" s="15" t="s">
        <v>3</v>
      </c>
    </row>
    <row r="58" spans="1:10" ht="14.25" customHeight="1">
      <c r="A58" s="17"/>
      <c r="B58" s="21"/>
      <c r="C58" s="15" t="s">
        <v>66</v>
      </c>
      <c r="D58" s="15" t="s">
        <v>114</v>
      </c>
      <c r="E58" s="15" t="s">
        <v>178</v>
      </c>
      <c r="F58" s="15" t="s">
        <v>113</v>
      </c>
      <c r="G58" s="15" t="s">
        <v>183</v>
      </c>
      <c r="H58" s="15"/>
      <c r="I58" s="15" t="s">
        <v>73</v>
      </c>
      <c r="J58" s="15" t="s">
        <v>5</v>
      </c>
    </row>
    <row r="59" spans="1:10" ht="14.25" customHeight="1">
      <c r="A59" s="17"/>
      <c r="B59" s="21"/>
      <c r="C59" s="15" t="s">
        <v>59</v>
      </c>
      <c r="D59" s="15" t="s">
        <v>111</v>
      </c>
      <c r="E59" s="15" t="s">
        <v>108</v>
      </c>
      <c r="F59" s="15" t="s">
        <v>114</v>
      </c>
      <c r="G59" s="15"/>
      <c r="H59" s="15"/>
      <c r="I59" s="15" t="s">
        <v>72</v>
      </c>
      <c r="J59" s="15" t="s">
        <v>4</v>
      </c>
    </row>
    <row r="60" spans="1:10" ht="14.25" customHeight="1">
      <c r="A60" s="17"/>
      <c r="B60" s="21"/>
      <c r="C60" s="15" t="s">
        <v>75</v>
      </c>
      <c r="D60" s="15"/>
      <c r="E60" s="15"/>
      <c r="F60" s="15"/>
      <c r="G60" s="15"/>
      <c r="H60" s="15"/>
      <c r="I60" s="15"/>
      <c r="J60" s="15" t="s">
        <v>2</v>
      </c>
    </row>
    <row r="61" spans="1:10" ht="15" customHeight="1">
      <c r="A61" s="17"/>
      <c r="B61" s="17"/>
      <c r="C61" s="18"/>
      <c r="D61" s="18"/>
      <c r="E61" s="22"/>
      <c r="F61" s="18"/>
      <c r="G61" s="18"/>
      <c r="H61" s="18"/>
      <c r="I61" s="18"/>
      <c r="J61" s="18"/>
    </row>
    <row r="62" spans="1:10" ht="14.25" customHeight="1">
      <c r="A62" s="15"/>
      <c r="B62" s="15" t="s">
        <v>56</v>
      </c>
      <c r="C62" s="15" t="s">
        <v>267</v>
      </c>
      <c r="D62" s="15" t="s">
        <v>229</v>
      </c>
      <c r="E62" s="15" t="s">
        <v>251</v>
      </c>
      <c r="F62" s="15" t="s">
        <v>168</v>
      </c>
      <c r="G62" s="15" t="s">
        <v>262</v>
      </c>
      <c r="H62" s="15" t="s">
        <v>173</v>
      </c>
      <c r="I62" s="16"/>
      <c r="J62" s="17"/>
    </row>
    <row r="63" spans="1:10" ht="14.25" customHeight="1">
      <c r="A63" s="15" t="s">
        <v>2</v>
      </c>
      <c r="B63" s="15" t="s">
        <v>140</v>
      </c>
      <c r="C63" s="15" t="s">
        <v>322</v>
      </c>
      <c r="D63" s="15" t="s">
        <v>174</v>
      </c>
      <c r="E63" s="15" t="s">
        <v>3</v>
      </c>
      <c r="F63" s="15" t="s">
        <v>99</v>
      </c>
      <c r="G63" s="15" t="s">
        <v>255</v>
      </c>
      <c r="H63" s="15" t="s">
        <v>3</v>
      </c>
      <c r="I63" s="16"/>
      <c r="J63" s="17"/>
    </row>
    <row r="64" spans="1:10" ht="14.25" customHeight="1">
      <c r="A64" s="15" t="s">
        <v>3</v>
      </c>
      <c r="B64" s="15" t="s">
        <v>135</v>
      </c>
      <c r="C64" s="15" t="s">
        <v>336</v>
      </c>
      <c r="D64" s="15" t="s">
        <v>248</v>
      </c>
      <c r="E64" s="15" t="s">
        <v>4</v>
      </c>
      <c r="F64" s="15" t="s">
        <v>103</v>
      </c>
      <c r="G64" s="15" t="s">
        <v>260</v>
      </c>
      <c r="H64" s="15" t="s">
        <v>2</v>
      </c>
      <c r="I64" s="16"/>
      <c r="J64" s="17"/>
    </row>
    <row r="65" spans="1:10" ht="14.25" customHeight="1">
      <c r="A65" s="15" t="s">
        <v>4</v>
      </c>
      <c r="B65" s="15" t="s">
        <v>121</v>
      </c>
      <c r="C65" s="15" t="s">
        <v>338</v>
      </c>
      <c r="D65" s="15" t="s">
        <v>171</v>
      </c>
      <c r="E65" s="15" t="s">
        <v>1</v>
      </c>
      <c r="F65" s="15" t="s">
        <v>69</v>
      </c>
      <c r="G65" s="15" t="s">
        <v>243</v>
      </c>
      <c r="H65" s="15" t="s">
        <v>5</v>
      </c>
      <c r="I65" s="16"/>
      <c r="J65" s="17"/>
    </row>
    <row r="66" spans="1:10" ht="14.25" customHeight="1">
      <c r="A66" s="15" t="s">
        <v>5</v>
      </c>
      <c r="B66" s="15" t="s">
        <v>117</v>
      </c>
      <c r="C66" s="15" t="s">
        <v>319</v>
      </c>
      <c r="D66" s="15" t="s">
        <v>247</v>
      </c>
      <c r="E66" s="15" t="s">
        <v>2</v>
      </c>
      <c r="F66" s="15" t="s">
        <v>90</v>
      </c>
      <c r="G66" s="15" t="s">
        <v>233</v>
      </c>
      <c r="H66" s="15" t="s">
        <v>4</v>
      </c>
      <c r="I66" s="16"/>
      <c r="J66" s="17"/>
    </row>
    <row r="67" spans="1:10" ht="15" customHeight="1">
      <c r="A67" s="18"/>
      <c r="B67" s="18"/>
      <c r="C67" s="19"/>
      <c r="D67" s="19"/>
      <c r="E67" s="19"/>
      <c r="F67" s="19"/>
      <c r="G67" s="19"/>
      <c r="H67" s="19"/>
      <c r="I67" s="20"/>
      <c r="J67" s="20"/>
    </row>
    <row r="68" spans="1:10" ht="14.25" customHeight="1">
      <c r="A68" s="17"/>
      <c r="B68" s="21"/>
      <c r="C68" s="15"/>
      <c r="D68" s="15" t="s">
        <v>230</v>
      </c>
      <c r="E68" s="15" t="s">
        <v>235</v>
      </c>
      <c r="F68" s="15" t="s">
        <v>236</v>
      </c>
      <c r="G68" s="15" t="s">
        <v>237</v>
      </c>
      <c r="H68" s="15" t="s">
        <v>238</v>
      </c>
      <c r="I68" s="15" t="s">
        <v>246</v>
      </c>
      <c r="J68" s="15" t="s">
        <v>272</v>
      </c>
    </row>
    <row r="69" spans="1:10" ht="14.25" customHeight="1">
      <c r="A69" s="17"/>
      <c r="B69" s="21"/>
      <c r="C69" s="15" t="s">
        <v>60</v>
      </c>
      <c r="D69" s="15" t="s">
        <v>110</v>
      </c>
      <c r="E69" s="15" t="s">
        <v>114</v>
      </c>
      <c r="F69" s="15" t="s">
        <v>109</v>
      </c>
      <c r="G69" s="15"/>
      <c r="H69" s="15"/>
      <c r="I69" s="15" t="s">
        <v>72</v>
      </c>
      <c r="J69" s="15" t="s">
        <v>5</v>
      </c>
    </row>
    <row r="70" spans="1:10" ht="14.25" customHeight="1">
      <c r="A70" s="17"/>
      <c r="B70" s="21"/>
      <c r="C70" s="15" t="s">
        <v>67</v>
      </c>
      <c r="D70" s="15" t="s">
        <v>145</v>
      </c>
      <c r="E70" s="15" t="s">
        <v>114</v>
      </c>
      <c r="F70" s="15" t="s">
        <v>183</v>
      </c>
      <c r="G70" s="15" t="s">
        <v>114</v>
      </c>
      <c r="H70" s="15"/>
      <c r="I70" s="15" t="s">
        <v>73</v>
      </c>
      <c r="J70" s="15" t="s">
        <v>4</v>
      </c>
    </row>
    <row r="71" spans="1:10" ht="14.25" customHeight="1">
      <c r="A71" s="17"/>
      <c r="B71" s="21"/>
      <c r="C71" s="15" t="s">
        <v>61</v>
      </c>
      <c r="D71" s="15" t="s">
        <v>153</v>
      </c>
      <c r="E71" s="15" t="s">
        <v>113</v>
      </c>
      <c r="F71" s="15" t="s">
        <v>112</v>
      </c>
      <c r="G71" s="15" t="s">
        <v>111</v>
      </c>
      <c r="H71" s="15"/>
      <c r="I71" s="15" t="s">
        <v>73</v>
      </c>
      <c r="J71" s="15" t="s">
        <v>3</v>
      </c>
    </row>
    <row r="72" spans="1:10" ht="14.25" customHeight="1">
      <c r="A72" s="17"/>
      <c r="B72" s="21"/>
      <c r="C72" s="15" t="s">
        <v>66</v>
      </c>
      <c r="D72" s="15" t="s">
        <v>166</v>
      </c>
      <c r="E72" s="15" t="s">
        <v>181</v>
      </c>
      <c r="F72" s="15" t="s">
        <v>180</v>
      </c>
      <c r="G72" s="15" t="s">
        <v>179</v>
      </c>
      <c r="H72" s="15" t="s">
        <v>111</v>
      </c>
      <c r="I72" s="15" t="s">
        <v>74</v>
      </c>
      <c r="J72" s="15" t="s">
        <v>5</v>
      </c>
    </row>
    <row r="73" spans="1:10" ht="14.25" customHeight="1">
      <c r="A73" s="17"/>
      <c r="B73" s="21"/>
      <c r="C73" s="15" t="s">
        <v>59</v>
      </c>
      <c r="D73" s="15" t="s">
        <v>127</v>
      </c>
      <c r="E73" s="15" t="s">
        <v>153</v>
      </c>
      <c r="F73" s="15" t="s">
        <v>183</v>
      </c>
      <c r="G73" s="15" t="s">
        <v>181</v>
      </c>
      <c r="H73" s="15" t="s">
        <v>180</v>
      </c>
      <c r="I73" s="15" t="s">
        <v>66</v>
      </c>
      <c r="J73" s="15" t="s">
        <v>4</v>
      </c>
    </row>
    <row r="74" spans="1:10" ht="14.25" customHeight="1">
      <c r="A74" s="17"/>
      <c r="B74" s="21"/>
      <c r="C74" s="15" t="s">
        <v>75</v>
      </c>
      <c r="D74" s="15" t="s">
        <v>166</v>
      </c>
      <c r="E74" s="15" t="s">
        <v>164</v>
      </c>
      <c r="F74" s="15" t="s">
        <v>165</v>
      </c>
      <c r="G74" s="15"/>
      <c r="H74" s="15"/>
      <c r="I74" s="15" t="s">
        <v>57</v>
      </c>
      <c r="J74" s="15" t="s">
        <v>2</v>
      </c>
    </row>
    <row r="75" spans="1:10" ht="15" customHeight="1">
      <c r="A75" s="17"/>
      <c r="B75" s="17"/>
      <c r="C75" s="18"/>
      <c r="D75" s="18"/>
      <c r="E75" s="22"/>
      <c r="F75" s="18"/>
      <c r="G75" s="18"/>
      <c r="H75" s="18"/>
      <c r="I75" s="18"/>
      <c r="J75" s="18"/>
    </row>
    <row r="76" spans="1:10" ht="14.25" customHeight="1">
      <c r="A76" s="15"/>
      <c r="B76" s="15" t="s">
        <v>56</v>
      </c>
      <c r="C76" s="15" t="s">
        <v>268</v>
      </c>
      <c r="D76" s="15" t="s">
        <v>229</v>
      </c>
      <c r="E76" s="15" t="s">
        <v>251</v>
      </c>
      <c r="F76" s="15" t="s">
        <v>168</v>
      </c>
      <c r="G76" s="15" t="s">
        <v>262</v>
      </c>
      <c r="H76" s="15" t="s">
        <v>173</v>
      </c>
      <c r="I76" s="16"/>
      <c r="J76" s="17"/>
    </row>
    <row r="77" spans="1:10" ht="14.25" customHeight="1">
      <c r="A77" s="15" t="s">
        <v>2</v>
      </c>
      <c r="B77" s="15" t="s">
        <v>139</v>
      </c>
      <c r="C77" s="15" t="s">
        <v>344</v>
      </c>
      <c r="D77" s="15" t="s">
        <v>104</v>
      </c>
      <c r="E77" s="15" t="s">
        <v>4</v>
      </c>
      <c r="F77" s="15" t="s">
        <v>102</v>
      </c>
      <c r="G77" s="15" t="s">
        <v>258</v>
      </c>
      <c r="H77" s="15" t="s">
        <v>2</v>
      </c>
      <c r="I77" s="16"/>
      <c r="J77" s="17"/>
    </row>
    <row r="78" spans="1:10" ht="14.25" customHeight="1">
      <c r="A78" s="15" t="s">
        <v>3</v>
      </c>
      <c r="B78" s="15" t="s">
        <v>134</v>
      </c>
      <c r="C78" s="15" t="s">
        <v>298</v>
      </c>
      <c r="D78" s="15" t="s">
        <v>171</v>
      </c>
      <c r="E78" s="15" t="s">
        <v>2</v>
      </c>
      <c r="F78" s="15" t="s">
        <v>98</v>
      </c>
      <c r="G78" s="15" t="s">
        <v>259</v>
      </c>
      <c r="H78" s="15" t="s">
        <v>4</v>
      </c>
      <c r="I78" s="16"/>
      <c r="J78" s="17"/>
    </row>
    <row r="79" spans="1:10" ht="14.25" customHeight="1">
      <c r="A79" s="15" t="s">
        <v>4</v>
      </c>
      <c r="B79" s="15" t="s">
        <v>123</v>
      </c>
      <c r="C79" s="15" t="s">
        <v>323</v>
      </c>
      <c r="D79" s="15" t="s">
        <v>279</v>
      </c>
      <c r="E79" s="15" t="s">
        <v>2</v>
      </c>
      <c r="F79" s="15" t="s">
        <v>97</v>
      </c>
      <c r="G79" s="15" t="s">
        <v>257</v>
      </c>
      <c r="H79" s="15" t="s">
        <v>3</v>
      </c>
      <c r="I79" s="16"/>
      <c r="J79" s="17"/>
    </row>
    <row r="80" spans="1:10" ht="14.25" customHeight="1">
      <c r="A80" s="15" t="s">
        <v>5</v>
      </c>
      <c r="B80" s="15" t="s">
        <v>118</v>
      </c>
      <c r="C80" s="15" t="s">
        <v>341</v>
      </c>
      <c r="D80" s="15" t="s">
        <v>174</v>
      </c>
      <c r="E80" s="15" t="s">
        <v>2</v>
      </c>
      <c r="F80" s="15" t="s">
        <v>83</v>
      </c>
      <c r="G80" s="15" t="s">
        <v>244</v>
      </c>
      <c r="H80" s="15" t="s">
        <v>5</v>
      </c>
      <c r="I80" s="16"/>
      <c r="J80" s="17"/>
    </row>
    <row r="81" spans="1:10" ht="15" customHeight="1">
      <c r="A81" s="18"/>
      <c r="B81" s="18"/>
      <c r="C81" s="19"/>
      <c r="D81" s="19"/>
      <c r="E81" s="19"/>
      <c r="F81" s="19"/>
      <c r="G81" s="19"/>
      <c r="H81" s="19"/>
      <c r="I81" s="20"/>
      <c r="J81" s="20"/>
    </row>
    <row r="82" spans="1:10" ht="14.25" customHeight="1">
      <c r="A82" s="17"/>
      <c r="B82" s="21"/>
      <c r="C82" s="15"/>
      <c r="D82" s="15" t="s">
        <v>230</v>
      </c>
      <c r="E82" s="15" t="s">
        <v>235</v>
      </c>
      <c r="F82" s="15" t="s">
        <v>236</v>
      </c>
      <c r="G82" s="15" t="s">
        <v>237</v>
      </c>
      <c r="H82" s="15" t="s">
        <v>238</v>
      </c>
      <c r="I82" s="15" t="s">
        <v>246</v>
      </c>
      <c r="J82" s="15" t="s">
        <v>272</v>
      </c>
    </row>
    <row r="83" spans="1:10" ht="14.25" customHeight="1">
      <c r="A83" s="17"/>
      <c r="B83" s="21"/>
      <c r="C83" s="15" t="s">
        <v>60</v>
      </c>
      <c r="D83" s="15" t="s">
        <v>165</v>
      </c>
      <c r="E83" s="15" t="s">
        <v>114</v>
      </c>
      <c r="F83" s="15" t="s">
        <v>112</v>
      </c>
      <c r="G83" s="15" t="s">
        <v>166</v>
      </c>
      <c r="H83" s="15" t="s">
        <v>109</v>
      </c>
      <c r="I83" s="15" t="s">
        <v>74</v>
      </c>
      <c r="J83" s="15" t="s">
        <v>5</v>
      </c>
    </row>
    <row r="84" spans="1:10" ht="14.25" customHeight="1">
      <c r="A84" s="17"/>
      <c r="B84" s="21"/>
      <c r="C84" s="15" t="s">
        <v>67</v>
      </c>
      <c r="D84" s="15" t="s">
        <v>110</v>
      </c>
      <c r="E84" s="15" t="s">
        <v>167</v>
      </c>
      <c r="F84" s="15" t="s">
        <v>166</v>
      </c>
      <c r="G84" s="15" t="s">
        <v>111</v>
      </c>
      <c r="H84" s="15" t="s">
        <v>167</v>
      </c>
      <c r="I84" s="15" t="s">
        <v>66</v>
      </c>
      <c r="J84" s="15" t="s">
        <v>4</v>
      </c>
    </row>
    <row r="85" spans="1:10" ht="14.25" customHeight="1">
      <c r="A85" s="17"/>
      <c r="B85" s="21"/>
      <c r="C85" s="15" t="s">
        <v>61</v>
      </c>
      <c r="D85" s="15" t="s">
        <v>181</v>
      </c>
      <c r="E85" s="15" t="s">
        <v>107</v>
      </c>
      <c r="F85" s="15" t="s">
        <v>113</v>
      </c>
      <c r="G85" s="15"/>
      <c r="H85" s="15"/>
      <c r="I85" s="15" t="s">
        <v>72</v>
      </c>
      <c r="J85" s="15" t="s">
        <v>3</v>
      </c>
    </row>
    <row r="86" spans="1:10" ht="14.25" customHeight="1">
      <c r="A86" s="17"/>
      <c r="B86" s="21"/>
      <c r="C86" s="15" t="s">
        <v>66</v>
      </c>
      <c r="D86" s="15" t="s">
        <v>110</v>
      </c>
      <c r="E86" s="15" t="s">
        <v>111</v>
      </c>
      <c r="F86" s="15" t="s">
        <v>182</v>
      </c>
      <c r="G86" s="15" t="s">
        <v>177</v>
      </c>
      <c r="H86" s="15" t="s">
        <v>114</v>
      </c>
      <c r="I86" s="15" t="s">
        <v>74</v>
      </c>
      <c r="J86" s="15" t="s">
        <v>5</v>
      </c>
    </row>
    <row r="87" spans="1:10" ht="14.25" customHeight="1">
      <c r="A87" s="17"/>
      <c r="B87" s="21"/>
      <c r="C87" s="15" t="s">
        <v>59</v>
      </c>
      <c r="D87" s="15" t="s">
        <v>112</v>
      </c>
      <c r="E87" s="15" t="s">
        <v>112</v>
      </c>
      <c r="F87" s="15" t="s">
        <v>177</v>
      </c>
      <c r="G87" s="15" t="s">
        <v>177</v>
      </c>
      <c r="H87" s="15" t="s">
        <v>113</v>
      </c>
      <c r="I87" s="15" t="s">
        <v>74</v>
      </c>
      <c r="J87" s="15" t="s">
        <v>4</v>
      </c>
    </row>
    <row r="88" spans="1:10" ht="14.25" customHeight="1">
      <c r="A88" s="17"/>
      <c r="B88" s="21"/>
      <c r="C88" s="15" t="s">
        <v>75</v>
      </c>
      <c r="D88" s="15" t="s">
        <v>108</v>
      </c>
      <c r="E88" s="15" t="s">
        <v>114</v>
      </c>
      <c r="F88" s="15" t="s">
        <v>167</v>
      </c>
      <c r="G88" s="15" t="s">
        <v>113</v>
      </c>
      <c r="H88" s="15"/>
      <c r="I88" s="15" t="s">
        <v>73</v>
      </c>
      <c r="J88" s="15" t="s">
        <v>2</v>
      </c>
    </row>
    <row r="89" spans="1:10" ht="15" customHeight="1">
      <c r="A89" s="17"/>
      <c r="B89" s="17"/>
      <c r="C89" s="18"/>
      <c r="D89" s="18"/>
      <c r="E89" s="22"/>
      <c r="F89" s="18"/>
      <c r="G89" s="18"/>
      <c r="H89" s="18"/>
      <c r="I89" s="18"/>
      <c r="J89" s="18"/>
    </row>
    <row r="90" spans="1:10" ht="14.25" customHeight="1">
      <c r="A90" s="15"/>
      <c r="B90" s="15" t="s">
        <v>56</v>
      </c>
      <c r="C90" s="15" t="s">
        <v>269</v>
      </c>
      <c r="D90" s="15" t="s">
        <v>229</v>
      </c>
      <c r="E90" s="15" t="s">
        <v>251</v>
      </c>
      <c r="F90" s="15" t="s">
        <v>168</v>
      </c>
      <c r="G90" s="15" t="s">
        <v>262</v>
      </c>
      <c r="H90" s="15" t="s">
        <v>173</v>
      </c>
      <c r="I90" s="16"/>
      <c r="J90" s="17"/>
    </row>
    <row r="91" spans="1:10" ht="14.25" customHeight="1">
      <c r="A91" s="15" t="s">
        <v>2</v>
      </c>
      <c r="B91" s="15" t="s">
        <v>138</v>
      </c>
      <c r="C91" s="15" t="s">
        <v>297</v>
      </c>
      <c r="D91" s="15" t="s">
        <v>105</v>
      </c>
      <c r="E91" s="15" t="s">
        <v>4</v>
      </c>
      <c r="F91" s="15" t="s">
        <v>100</v>
      </c>
      <c r="G91" s="15" t="s">
        <v>231</v>
      </c>
      <c r="H91" s="15" t="s">
        <v>2</v>
      </c>
      <c r="I91" s="16"/>
      <c r="J91" s="17"/>
    </row>
    <row r="92" spans="1:10" ht="14.25" customHeight="1">
      <c r="A92" s="15" t="s">
        <v>3</v>
      </c>
      <c r="B92" s="15" t="s">
        <v>129</v>
      </c>
      <c r="C92" s="15" t="s">
        <v>296</v>
      </c>
      <c r="D92" s="15" t="s">
        <v>174</v>
      </c>
      <c r="E92" s="15" t="s">
        <v>2</v>
      </c>
      <c r="F92" s="15" t="s">
        <v>95</v>
      </c>
      <c r="G92" s="15" t="s">
        <v>254</v>
      </c>
      <c r="H92" s="15" t="s">
        <v>4</v>
      </c>
      <c r="I92" s="16"/>
      <c r="J92" s="17"/>
    </row>
    <row r="93" spans="1:10" ht="14.25" customHeight="1">
      <c r="A93" s="15" t="s">
        <v>4</v>
      </c>
      <c r="B93" s="15" t="s">
        <v>124</v>
      </c>
      <c r="C93" s="15" t="s">
        <v>331</v>
      </c>
      <c r="D93" s="15" t="s">
        <v>104</v>
      </c>
      <c r="E93" s="15" t="s">
        <v>2</v>
      </c>
      <c r="F93" s="15" t="s">
        <v>82</v>
      </c>
      <c r="G93" s="15" t="s">
        <v>204</v>
      </c>
      <c r="H93" s="15" t="s">
        <v>3</v>
      </c>
      <c r="I93" s="16"/>
      <c r="J93" s="17"/>
    </row>
    <row r="94" spans="1:10" ht="14.25" customHeight="1">
      <c r="A94" s="15" t="s">
        <v>5</v>
      </c>
      <c r="B94" s="15" t="s">
        <v>116</v>
      </c>
      <c r="C94" s="15" t="s">
        <v>329</v>
      </c>
      <c r="D94" s="15" t="s">
        <v>175</v>
      </c>
      <c r="E94" s="15" t="s">
        <v>2</v>
      </c>
      <c r="F94" s="15" t="s">
        <v>78</v>
      </c>
      <c r="G94" s="15" t="s">
        <v>240</v>
      </c>
      <c r="H94" s="15" t="s">
        <v>5</v>
      </c>
      <c r="I94" s="16"/>
      <c r="J94" s="17"/>
    </row>
    <row r="95" spans="1:10" ht="15" customHeight="1">
      <c r="A95" s="18"/>
      <c r="B95" s="18"/>
      <c r="C95" s="19"/>
      <c r="D95" s="19"/>
      <c r="E95" s="19"/>
      <c r="F95" s="19"/>
      <c r="G95" s="19"/>
      <c r="H95" s="19"/>
      <c r="I95" s="20"/>
      <c r="J95" s="20"/>
    </row>
    <row r="96" spans="1:10" ht="14.25" customHeight="1">
      <c r="A96" s="17"/>
      <c r="B96" s="21"/>
      <c r="C96" s="15"/>
      <c r="D96" s="15" t="s">
        <v>230</v>
      </c>
      <c r="E96" s="15" t="s">
        <v>235</v>
      </c>
      <c r="F96" s="15" t="s">
        <v>236</v>
      </c>
      <c r="G96" s="15" t="s">
        <v>237</v>
      </c>
      <c r="H96" s="15" t="s">
        <v>238</v>
      </c>
      <c r="I96" s="15" t="s">
        <v>246</v>
      </c>
      <c r="J96" s="15" t="s">
        <v>272</v>
      </c>
    </row>
    <row r="97" spans="1:10" ht="14.25" customHeight="1">
      <c r="A97" s="17"/>
      <c r="B97" s="21"/>
      <c r="C97" s="15" t="s">
        <v>60</v>
      </c>
      <c r="D97" s="15" t="s">
        <v>107</v>
      </c>
      <c r="E97" s="15" t="s">
        <v>113</v>
      </c>
      <c r="F97" s="15" t="s">
        <v>108</v>
      </c>
      <c r="G97" s="15"/>
      <c r="H97" s="15"/>
      <c r="I97" s="15" t="s">
        <v>72</v>
      </c>
      <c r="J97" s="15" t="s">
        <v>5</v>
      </c>
    </row>
    <row r="98" spans="1:10" ht="14.25" customHeight="1">
      <c r="A98" s="17"/>
      <c r="B98" s="21"/>
      <c r="C98" s="15" t="s">
        <v>67</v>
      </c>
      <c r="D98" s="15" t="s">
        <v>164</v>
      </c>
      <c r="E98" s="15" t="s">
        <v>164</v>
      </c>
      <c r="F98" s="15" t="s">
        <v>114</v>
      </c>
      <c r="G98" s="15" t="s">
        <v>114</v>
      </c>
      <c r="H98" s="15" t="s">
        <v>153</v>
      </c>
      <c r="I98" s="15" t="s">
        <v>66</v>
      </c>
      <c r="J98" s="15" t="s">
        <v>4</v>
      </c>
    </row>
    <row r="99" spans="1:10" ht="14.25" customHeight="1">
      <c r="A99" s="17"/>
      <c r="B99" s="21"/>
      <c r="C99" s="15" t="s">
        <v>61</v>
      </c>
      <c r="D99" s="15" t="s">
        <v>111</v>
      </c>
      <c r="E99" s="15" t="s">
        <v>110</v>
      </c>
      <c r="F99" s="15" t="s">
        <v>109</v>
      </c>
      <c r="G99" s="15"/>
      <c r="H99" s="15"/>
      <c r="I99" s="15" t="s">
        <v>72</v>
      </c>
      <c r="J99" s="15" t="s">
        <v>3</v>
      </c>
    </row>
    <row r="100" spans="1:10" ht="14.25" customHeight="1">
      <c r="A100" s="17"/>
      <c r="B100" s="21"/>
      <c r="C100" s="15" t="s">
        <v>66</v>
      </c>
      <c r="D100" s="15" t="s">
        <v>166</v>
      </c>
      <c r="E100" s="15" t="s">
        <v>112</v>
      </c>
      <c r="F100" s="15" t="s">
        <v>110</v>
      </c>
      <c r="G100" s="15" t="s">
        <v>109</v>
      </c>
      <c r="H100" s="15"/>
      <c r="I100" s="15" t="s">
        <v>73</v>
      </c>
      <c r="J100" s="15" t="s">
        <v>5</v>
      </c>
    </row>
    <row r="101" spans="1:10" ht="14.25" customHeight="1">
      <c r="A101" s="17"/>
      <c r="B101" s="21"/>
      <c r="C101" s="15" t="s">
        <v>59</v>
      </c>
      <c r="D101" s="15" t="s">
        <v>127</v>
      </c>
      <c r="E101" s="15" t="s">
        <v>114</v>
      </c>
      <c r="F101" s="15" t="s">
        <v>110</v>
      </c>
      <c r="G101" s="15" t="s">
        <v>110</v>
      </c>
      <c r="H101" s="15"/>
      <c r="I101" s="15" t="s">
        <v>73</v>
      </c>
      <c r="J101" s="15" t="s">
        <v>4</v>
      </c>
    </row>
    <row r="102" spans="1:10" ht="14.25" customHeight="1">
      <c r="A102" s="17"/>
      <c r="B102" s="21"/>
      <c r="C102" s="15" t="s">
        <v>75</v>
      </c>
      <c r="D102" s="15" t="s">
        <v>107</v>
      </c>
      <c r="E102" s="15" t="s">
        <v>108</v>
      </c>
      <c r="F102" s="15" t="s">
        <v>112</v>
      </c>
      <c r="G102" s="15"/>
      <c r="H102" s="15"/>
      <c r="I102" s="15" t="s">
        <v>72</v>
      </c>
      <c r="J102" s="15" t="s">
        <v>2</v>
      </c>
    </row>
    <row r="103" spans="1:10" ht="15" customHeight="1">
      <c r="A103" s="17"/>
      <c r="B103" s="17"/>
      <c r="C103" s="18"/>
      <c r="D103" s="18"/>
      <c r="E103" s="22"/>
      <c r="F103" s="18"/>
      <c r="G103" s="18"/>
      <c r="H103" s="18"/>
      <c r="I103" s="18"/>
      <c r="J103" s="18"/>
    </row>
    <row r="104" spans="1:10" ht="14.25" customHeight="1">
      <c r="A104" s="15"/>
      <c r="B104" s="15" t="s">
        <v>56</v>
      </c>
      <c r="C104" s="15" t="s">
        <v>270</v>
      </c>
      <c r="D104" s="15" t="s">
        <v>229</v>
      </c>
      <c r="E104" s="15" t="s">
        <v>251</v>
      </c>
      <c r="F104" s="15" t="s">
        <v>168</v>
      </c>
      <c r="G104" s="15" t="s">
        <v>262</v>
      </c>
      <c r="H104" s="15" t="s">
        <v>173</v>
      </c>
      <c r="I104" s="16"/>
      <c r="J104" s="17"/>
    </row>
    <row r="105" spans="1:10" ht="14.25" customHeight="1">
      <c r="A105" s="15" t="s">
        <v>2</v>
      </c>
      <c r="B105" s="15" t="s">
        <v>137</v>
      </c>
      <c r="C105" s="15" t="s">
        <v>327</v>
      </c>
      <c r="D105" s="15" t="s">
        <v>104</v>
      </c>
      <c r="E105" s="15" t="s">
        <v>1</v>
      </c>
      <c r="F105" s="15" t="s">
        <v>57</v>
      </c>
      <c r="G105" s="15" t="s">
        <v>186</v>
      </c>
      <c r="H105" s="15" t="s">
        <v>3</v>
      </c>
      <c r="I105" s="16"/>
      <c r="J105" s="17"/>
    </row>
    <row r="106" spans="1:10" ht="14.25" customHeight="1">
      <c r="A106" s="15" t="s">
        <v>3</v>
      </c>
      <c r="B106" s="15"/>
      <c r="C106" s="15"/>
      <c r="D106" s="15"/>
      <c r="E106" s="15"/>
      <c r="F106" s="15"/>
      <c r="G106" s="15"/>
      <c r="H106" s="15"/>
      <c r="I106" s="16"/>
      <c r="J106" s="17"/>
    </row>
    <row r="107" spans="1:10" ht="14.25" customHeight="1">
      <c r="A107" s="15" t="s">
        <v>4</v>
      </c>
      <c r="B107" s="15" t="s">
        <v>119</v>
      </c>
      <c r="C107" s="15" t="s">
        <v>339</v>
      </c>
      <c r="D107" s="15" t="s">
        <v>227</v>
      </c>
      <c r="E107" s="15" t="s">
        <v>2</v>
      </c>
      <c r="F107" s="15" t="s">
        <v>72</v>
      </c>
      <c r="G107" s="15" t="s">
        <v>187</v>
      </c>
      <c r="H107" s="15" t="s">
        <v>2</v>
      </c>
      <c r="I107" s="16"/>
      <c r="J107" s="17"/>
    </row>
    <row r="108" spans="1:10" ht="14.25" customHeight="1">
      <c r="A108" s="15" t="s">
        <v>5</v>
      </c>
      <c r="B108" s="15"/>
      <c r="C108" s="15"/>
      <c r="D108" s="15"/>
      <c r="E108" s="15"/>
      <c r="F108" s="15"/>
      <c r="G108" s="15"/>
      <c r="H108" s="15"/>
      <c r="I108" s="16"/>
      <c r="J108" s="17"/>
    </row>
    <row r="109" spans="1:10" ht="15" customHeight="1">
      <c r="A109" s="18"/>
      <c r="B109" s="18"/>
      <c r="C109" s="19"/>
      <c r="D109" s="19"/>
      <c r="E109" s="19"/>
      <c r="F109" s="19"/>
      <c r="G109" s="19"/>
      <c r="H109" s="19"/>
      <c r="I109" s="20"/>
      <c r="J109" s="20"/>
    </row>
    <row r="110" spans="1:10" ht="14.25" customHeight="1">
      <c r="A110" s="17"/>
      <c r="B110" s="21"/>
      <c r="C110" s="15"/>
      <c r="D110" s="15" t="s">
        <v>230</v>
      </c>
      <c r="E110" s="15" t="s">
        <v>235</v>
      </c>
      <c r="F110" s="15" t="s">
        <v>236</v>
      </c>
      <c r="G110" s="15" t="s">
        <v>237</v>
      </c>
      <c r="H110" s="15" t="s">
        <v>238</v>
      </c>
      <c r="I110" s="15" t="s">
        <v>246</v>
      </c>
      <c r="J110" s="15" t="s">
        <v>272</v>
      </c>
    </row>
    <row r="111" spans="1:10" ht="14.25" customHeight="1">
      <c r="A111" s="17"/>
      <c r="B111" s="21"/>
      <c r="C111" s="15" t="s">
        <v>60</v>
      </c>
      <c r="D111" s="15" t="s">
        <v>177</v>
      </c>
      <c r="E111" s="15" t="s">
        <v>165</v>
      </c>
      <c r="F111" s="15" t="s">
        <v>177</v>
      </c>
      <c r="G111" s="15"/>
      <c r="H111" s="15"/>
      <c r="I111" s="15" t="s">
        <v>57</v>
      </c>
      <c r="J111" s="15" t="s">
        <v>5</v>
      </c>
    </row>
    <row r="112" spans="1:10" ht="14.25" customHeight="1">
      <c r="A112" s="17"/>
      <c r="B112" s="21"/>
      <c r="C112" s="15" t="s">
        <v>67</v>
      </c>
      <c r="D112" s="15"/>
      <c r="E112" s="15"/>
      <c r="F112" s="15"/>
      <c r="G112" s="15"/>
      <c r="H112" s="15"/>
      <c r="I112" s="15"/>
      <c r="J112" s="15" t="s">
        <v>4</v>
      </c>
    </row>
    <row r="113" spans="1:10" ht="14.25" customHeight="1">
      <c r="A113" s="17"/>
      <c r="B113" s="21"/>
      <c r="C113" s="15" t="s">
        <v>61</v>
      </c>
      <c r="D113" s="15"/>
      <c r="E113" s="15"/>
      <c r="F113" s="15"/>
      <c r="G113" s="15"/>
      <c r="H113" s="15"/>
      <c r="I113" s="15"/>
      <c r="J113" s="15" t="s">
        <v>3</v>
      </c>
    </row>
    <row r="114" spans="1:10" ht="14.25" customHeight="1">
      <c r="A114" s="17"/>
      <c r="B114" s="21"/>
      <c r="C114" s="15" t="s">
        <v>66</v>
      </c>
      <c r="D114" s="15"/>
      <c r="E114" s="15"/>
      <c r="F114" s="15"/>
      <c r="G114" s="15"/>
      <c r="H114" s="15"/>
      <c r="I114" s="15"/>
      <c r="J114" s="15" t="s">
        <v>5</v>
      </c>
    </row>
    <row r="115" spans="1:10" ht="14.25" customHeight="1">
      <c r="A115" s="17"/>
      <c r="B115" s="21"/>
      <c r="C115" s="15" t="s">
        <v>59</v>
      </c>
      <c r="D115" s="15"/>
      <c r="E115" s="15"/>
      <c r="F115" s="15"/>
      <c r="G115" s="15"/>
      <c r="H115" s="15"/>
      <c r="I115" s="15"/>
      <c r="J115" s="15" t="s">
        <v>4</v>
      </c>
    </row>
    <row r="116" spans="1:10" ht="14.25" customHeight="1">
      <c r="A116" s="17"/>
      <c r="B116" s="21"/>
      <c r="C116" s="15" t="s">
        <v>75</v>
      </c>
      <c r="D116" s="15"/>
      <c r="E116" s="15"/>
      <c r="F116" s="15"/>
      <c r="G116" s="15"/>
      <c r="H116" s="15"/>
      <c r="I116" s="15"/>
      <c r="J116" s="15" t="s">
        <v>2</v>
      </c>
    </row>
    <row r="117" spans="1:10" ht="15" customHeight="1">
      <c r="A117" s="17"/>
      <c r="B117" s="17"/>
      <c r="C117" s="18"/>
      <c r="D117" s="18"/>
      <c r="E117" s="22"/>
      <c r="F117" s="18"/>
      <c r="G117" s="18"/>
      <c r="H117" s="18"/>
      <c r="I117" s="18"/>
      <c r="J117" s="18"/>
    </row>
    <row r="118" spans="1:10" ht="14.25" customHeight="1">
      <c r="A118" s="15"/>
      <c r="B118" s="15" t="s">
        <v>56</v>
      </c>
      <c r="C118" s="15" t="s">
        <v>271</v>
      </c>
      <c r="D118" s="15" t="s">
        <v>229</v>
      </c>
      <c r="E118" s="15" t="s">
        <v>251</v>
      </c>
      <c r="F118" s="15" t="s">
        <v>168</v>
      </c>
      <c r="G118" s="15" t="s">
        <v>262</v>
      </c>
      <c r="H118" s="15" t="s">
        <v>173</v>
      </c>
      <c r="I118" s="16"/>
      <c r="J118" s="17"/>
    </row>
    <row r="119" spans="1:10" ht="14.25" customHeight="1">
      <c r="A119" s="15" t="s">
        <v>2</v>
      </c>
      <c r="B119" s="15" t="s">
        <v>136</v>
      </c>
      <c r="C119" s="15" t="s">
        <v>332</v>
      </c>
      <c r="D119" s="15" t="s">
        <v>174</v>
      </c>
      <c r="E119" s="15" t="s">
        <v>4</v>
      </c>
      <c r="F119" s="15" t="s">
        <v>100</v>
      </c>
      <c r="G119" s="15" t="s">
        <v>232</v>
      </c>
      <c r="H119" s="15" t="s">
        <v>2</v>
      </c>
      <c r="I119" s="16"/>
      <c r="J119" s="17"/>
    </row>
    <row r="120" spans="1:10" ht="14.25" customHeight="1">
      <c r="A120" s="15" t="s">
        <v>3</v>
      </c>
      <c r="B120" s="15" t="s">
        <v>130</v>
      </c>
      <c r="C120" s="15" t="s">
        <v>311</v>
      </c>
      <c r="D120" s="15" t="s">
        <v>175</v>
      </c>
      <c r="E120" s="15" t="s">
        <v>3</v>
      </c>
      <c r="F120" s="15" t="s">
        <v>96</v>
      </c>
      <c r="G120" s="15" t="s">
        <v>226</v>
      </c>
      <c r="H120" s="15" t="s">
        <v>3</v>
      </c>
      <c r="I120" s="16"/>
      <c r="J120" s="17"/>
    </row>
    <row r="121" spans="1:10" ht="14.25" customHeight="1">
      <c r="A121" s="15" t="s">
        <v>4</v>
      </c>
      <c r="B121" s="15" t="s">
        <v>120</v>
      </c>
      <c r="C121" s="15" t="s">
        <v>345</v>
      </c>
      <c r="D121" s="15" t="s">
        <v>279</v>
      </c>
      <c r="E121" s="15" t="s">
        <v>2</v>
      </c>
      <c r="F121" s="15" t="s">
        <v>78</v>
      </c>
      <c r="G121" s="15" t="s">
        <v>241</v>
      </c>
      <c r="H121" s="15" t="s">
        <v>4</v>
      </c>
      <c r="I121" s="16"/>
      <c r="J121" s="17"/>
    </row>
    <row r="122" spans="1:10" ht="14.25" customHeight="1">
      <c r="A122" s="15" t="s">
        <v>5</v>
      </c>
      <c r="B122" s="15" t="s">
        <v>115</v>
      </c>
      <c r="C122" s="15" t="s">
        <v>303</v>
      </c>
      <c r="D122" s="15" t="s">
        <v>170</v>
      </c>
      <c r="E122" s="15" t="s">
        <v>1</v>
      </c>
      <c r="F122" s="15" t="s">
        <v>69</v>
      </c>
      <c r="G122" s="15" t="s">
        <v>239</v>
      </c>
      <c r="H122" s="15" t="s">
        <v>5</v>
      </c>
      <c r="I122" s="16"/>
      <c r="J122" s="17"/>
    </row>
    <row r="123" spans="1:10" ht="15" customHeight="1">
      <c r="A123" s="18"/>
      <c r="B123" s="18"/>
      <c r="C123" s="19"/>
      <c r="D123" s="19"/>
      <c r="E123" s="19"/>
      <c r="F123" s="19"/>
      <c r="G123" s="19"/>
      <c r="H123" s="19"/>
      <c r="I123" s="20"/>
      <c r="J123" s="20"/>
    </row>
    <row r="124" spans="1:10" ht="14.25" customHeight="1">
      <c r="A124" s="17"/>
      <c r="B124" s="21"/>
      <c r="C124" s="15"/>
      <c r="D124" s="15" t="s">
        <v>230</v>
      </c>
      <c r="E124" s="15" t="s">
        <v>235</v>
      </c>
      <c r="F124" s="15" t="s">
        <v>236</v>
      </c>
      <c r="G124" s="15" t="s">
        <v>237</v>
      </c>
      <c r="H124" s="15" t="s">
        <v>238</v>
      </c>
      <c r="I124" s="15" t="s">
        <v>246</v>
      </c>
      <c r="J124" s="15" t="s">
        <v>272</v>
      </c>
    </row>
    <row r="125" spans="1:10" ht="14.25" customHeight="1">
      <c r="A125" s="17"/>
      <c r="B125" s="21"/>
      <c r="C125" s="15" t="s">
        <v>60</v>
      </c>
      <c r="D125" s="15" t="s">
        <v>112</v>
      </c>
      <c r="E125" s="15" t="s">
        <v>110</v>
      </c>
      <c r="F125" s="15" t="s">
        <v>113</v>
      </c>
      <c r="G125" s="15"/>
      <c r="H125" s="15"/>
      <c r="I125" s="15" t="s">
        <v>72</v>
      </c>
      <c r="J125" s="15" t="s">
        <v>5</v>
      </c>
    </row>
    <row r="126" spans="1:10" ht="14.25" customHeight="1">
      <c r="A126" s="17"/>
      <c r="B126" s="21"/>
      <c r="C126" s="15" t="s">
        <v>67</v>
      </c>
      <c r="D126" s="15" t="s">
        <v>109</v>
      </c>
      <c r="E126" s="15" t="s">
        <v>114</v>
      </c>
      <c r="F126" s="15" t="s">
        <v>109</v>
      </c>
      <c r="G126" s="15"/>
      <c r="H126" s="15"/>
      <c r="I126" s="15" t="s">
        <v>72</v>
      </c>
      <c r="J126" s="15" t="s">
        <v>4</v>
      </c>
    </row>
    <row r="127" spans="1:10" ht="14.25" customHeight="1">
      <c r="A127" s="17"/>
      <c r="B127" s="21"/>
      <c r="C127" s="15" t="s">
        <v>61</v>
      </c>
      <c r="D127" s="15" t="s">
        <v>113</v>
      </c>
      <c r="E127" s="15" t="s">
        <v>111</v>
      </c>
      <c r="F127" s="15" t="s">
        <v>112</v>
      </c>
      <c r="G127" s="15"/>
      <c r="H127" s="15"/>
      <c r="I127" s="15" t="s">
        <v>72</v>
      </c>
      <c r="J127" s="15" t="s">
        <v>3</v>
      </c>
    </row>
    <row r="128" spans="1:10" ht="14.25" customHeight="1">
      <c r="A128" s="17"/>
      <c r="B128" s="21"/>
      <c r="C128" s="15" t="s">
        <v>66</v>
      </c>
      <c r="D128" s="15" t="s">
        <v>110</v>
      </c>
      <c r="E128" s="15" t="s">
        <v>112</v>
      </c>
      <c r="F128" s="15" t="s">
        <v>107</v>
      </c>
      <c r="G128" s="15"/>
      <c r="H128" s="15"/>
      <c r="I128" s="15" t="s">
        <v>72</v>
      </c>
      <c r="J128" s="15" t="s">
        <v>5</v>
      </c>
    </row>
    <row r="129" spans="1:10" ht="14.25" customHeight="1">
      <c r="A129" s="17"/>
      <c r="B129" s="21"/>
      <c r="C129" s="15" t="s">
        <v>59</v>
      </c>
      <c r="D129" s="15" t="s">
        <v>110</v>
      </c>
      <c r="E129" s="15" t="s">
        <v>112</v>
      </c>
      <c r="F129" s="15" t="s">
        <v>165</v>
      </c>
      <c r="G129" s="15" t="s">
        <v>114</v>
      </c>
      <c r="H129" s="15"/>
      <c r="I129" s="15" t="s">
        <v>73</v>
      </c>
      <c r="J129" s="15" t="s">
        <v>4</v>
      </c>
    </row>
    <row r="130" spans="1:10" ht="14.25" customHeight="1">
      <c r="A130" s="17"/>
      <c r="B130" s="21"/>
      <c r="C130" s="15" t="s">
        <v>75</v>
      </c>
      <c r="D130" s="15" t="s">
        <v>112</v>
      </c>
      <c r="E130" s="15" t="s">
        <v>167</v>
      </c>
      <c r="F130" s="15" t="s">
        <v>167</v>
      </c>
      <c r="G130" s="15" t="s">
        <v>106</v>
      </c>
      <c r="H130" s="15" t="s">
        <v>113</v>
      </c>
      <c r="I130" s="15" t="s">
        <v>74</v>
      </c>
      <c r="J130" s="15" t="s">
        <v>2</v>
      </c>
    </row>
    <row r="131" spans="1:10" ht="15" customHeight="1">
      <c r="A131" s="17"/>
      <c r="B131" s="17"/>
      <c r="C131" s="18"/>
      <c r="D131" s="18"/>
      <c r="E131" s="22"/>
      <c r="F131" s="18"/>
      <c r="G131" s="18"/>
      <c r="H131" s="18"/>
      <c r="I131" s="18"/>
      <c r="J131" s="18"/>
    </row>
  </sheetData>
  <sheetProtection/>
  <printOptions/>
  <pageMargins left="0.2" right="0.2" top="0.2" bottom="0.3" header="0" footer="0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2.00390625" style="0" customWidth="1"/>
    <col min="4" max="4" width="20.42187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365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328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285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56</v>
      </c>
      <c r="C6" s="15" t="s">
        <v>263</v>
      </c>
      <c r="D6" s="15" t="s">
        <v>229</v>
      </c>
      <c r="E6" s="15" t="s">
        <v>251</v>
      </c>
      <c r="F6" s="15" t="s">
        <v>168</v>
      </c>
      <c r="G6" s="15" t="s">
        <v>262</v>
      </c>
      <c r="H6" s="15" t="s">
        <v>173</v>
      </c>
      <c r="I6" s="16"/>
      <c r="J6" s="17"/>
    </row>
    <row r="7" spans="1:10" ht="14.25" customHeight="1">
      <c r="A7" s="15" t="s">
        <v>2</v>
      </c>
      <c r="B7" s="15" t="s">
        <v>162</v>
      </c>
      <c r="C7" s="15" t="s">
        <v>361</v>
      </c>
      <c r="D7" s="15" t="s">
        <v>291</v>
      </c>
      <c r="E7" s="15" t="s">
        <v>2</v>
      </c>
      <c r="F7" s="15" t="s">
        <v>75</v>
      </c>
      <c r="G7" s="15" t="s">
        <v>192</v>
      </c>
      <c r="H7" s="15" t="s">
        <v>3</v>
      </c>
      <c r="I7" s="16"/>
      <c r="J7" s="17"/>
    </row>
    <row r="8" spans="1:10" ht="14.25" customHeight="1">
      <c r="A8" s="15" t="s">
        <v>3</v>
      </c>
      <c r="B8" s="15" t="s">
        <v>155</v>
      </c>
      <c r="C8" s="15" t="s">
        <v>354</v>
      </c>
      <c r="D8" s="15" t="s">
        <v>288</v>
      </c>
      <c r="E8" s="15" t="s">
        <v>3</v>
      </c>
      <c r="F8" s="15" t="s">
        <v>91</v>
      </c>
      <c r="G8" s="15" t="s">
        <v>199</v>
      </c>
      <c r="H8" s="15" t="s">
        <v>2</v>
      </c>
      <c r="I8" s="16"/>
      <c r="J8" s="17"/>
    </row>
    <row r="9" spans="1:10" ht="14.25" customHeight="1">
      <c r="A9" s="15" t="s">
        <v>4</v>
      </c>
      <c r="B9" s="15" t="s">
        <v>150</v>
      </c>
      <c r="C9" s="15" t="s">
        <v>364</v>
      </c>
      <c r="D9" s="15" t="s">
        <v>343</v>
      </c>
      <c r="E9" s="15" t="s">
        <v>1</v>
      </c>
      <c r="F9" s="15" t="s">
        <v>62</v>
      </c>
      <c r="G9" s="15" t="s">
        <v>190</v>
      </c>
      <c r="H9" s="15" t="s">
        <v>4</v>
      </c>
      <c r="I9" s="16"/>
      <c r="J9" s="17"/>
    </row>
    <row r="10" spans="1:10" ht="14.25" customHeight="1">
      <c r="A10" s="15" t="s">
        <v>5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>
      <c r="A12" s="17"/>
      <c r="B12" s="21"/>
      <c r="C12" s="15"/>
      <c r="D12" s="15" t="s">
        <v>230</v>
      </c>
      <c r="E12" s="15" t="s">
        <v>235</v>
      </c>
      <c r="F12" s="15" t="s">
        <v>236</v>
      </c>
      <c r="G12" s="15" t="s">
        <v>237</v>
      </c>
      <c r="H12" s="15" t="s">
        <v>238</v>
      </c>
      <c r="I12" s="15" t="s">
        <v>246</v>
      </c>
      <c r="J12" s="15" t="s">
        <v>272</v>
      </c>
    </row>
    <row r="13" spans="1:10" ht="14.25" customHeight="1">
      <c r="A13" s="17"/>
      <c r="B13" s="21"/>
      <c r="C13" s="15" t="s">
        <v>60</v>
      </c>
      <c r="D13" s="15" t="s">
        <v>164</v>
      </c>
      <c r="E13" s="15" t="s">
        <v>111</v>
      </c>
      <c r="F13" s="15" t="s">
        <v>112</v>
      </c>
      <c r="G13" s="15" t="s">
        <v>114</v>
      </c>
      <c r="H13" s="15"/>
      <c r="I13" s="15" t="s">
        <v>73</v>
      </c>
      <c r="J13" s="15" t="s">
        <v>3</v>
      </c>
    </row>
    <row r="14" spans="1:10" ht="14.25" customHeight="1">
      <c r="A14" s="17"/>
      <c r="B14" s="21"/>
      <c r="C14" s="15" t="s">
        <v>66</v>
      </c>
      <c r="D14" s="15" t="s">
        <v>111</v>
      </c>
      <c r="E14" s="15" t="s">
        <v>113</v>
      </c>
      <c r="F14" s="15" t="s">
        <v>113</v>
      </c>
      <c r="G14" s="15"/>
      <c r="H14" s="15"/>
      <c r="I14" s="15" t="s">
        <v>72</v>
      </c>
      <c r="J14" s="15" t="s">
        <v>2</v>
      </c>
    </row>
    <row r="15" spans="1:10" ht="14.25" customHeight="1">
      <c r="A15" s="17"/>
      <c r="B15" s="21"/>
      <c r="C15" s="15" t="s">
        <v>59</v>
      </c>
      <c r="D15" s="15" t="s">
        <v>165</v>
      </c>
      <c r="E15" s="15" t="s">
        <v>164</v>
      </c>
      <c r="F15" s="15" t="s">
        <v>165</v>
      </c>
      <c r="G15" s="15"/>
      <c r="H15" s="15"/>
      <c r="I15" s="15" t="s">
        <v>57</v>
      </c>
      <c r="J15" s="15" t="s">
        <v>4</v>
      </c>
    </row>
    <row r="16" spans="1:10" ht="14.25" customHeight="1">
      <c r="A16" s="17"/>
      <c r="B16" s="21"/>
      <c r="C16" s="15"/>
      <c r="D16" s="15"/>
      <c r="E16" s="15"/>
      <c r="F16" s="15"/>
      <c r="G16" s="15"/>
      <c r="H16" s="15"/>
      <c r="I16" s="15"/>
      <c r="J16" s="15"/>
    </row>
    <row r="17" spans="1:10" ht="14.25" customHeight="1">
      <c r="A17" s="17"/>
      <c r="B17" s="21"/>
      <c r="C17" s="15"/>
      <c r="D17" s="15"/>
      <c r="E17" s="15"/>
      <c r="F17" s="15"/>
      <c r="G17" s="15"/>
      <c r="H17" s="15"/>
      <c r="I17" s="15"/>
      <c r="J17" s="15"/>
    </row>
    <row r="18" spans="1:10" ht="14.25" customHeight="1">
      <c r="A18" s="17"/>
      <c r="B18" s="21"/>
      <c r="C18" s="15"/>
      <c r="D18" s="15"/>
      <c r="E18" s="15"/>
      <c r="F18" s="15"/>
      <c r="G18" s="15"/>
      <c r="H18" s="15"/>
      <c r="I18" s="15"/>
      <c r="J18" s="15"/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  <row r="20" spans="1:10" ht="14.25" customHeight="1">
      <c r="A20" s="15"/>
      <c r="B20" s="15" t="s">
        <v>56</v>
      </c>
      <c r="C20" s="15" t="s">
        <v>264</v>
      </c>
      <c r="D20" s="15" t="s">
        <v>229</v>
      </c>
      <c r="E20" s="15" t="s">
        <v>251</v>
      </c>
      <c r="F20" s="15" t="s">
        <v>168</v>
      </c>
      <c r="G20" s="15" t="s">
        <v>262</v>
      </c>
      <c r="H20" s="15" t="s">
        <v>173</v>
      </c>
      <c r="I20" s="16"/>
      <c r="J20" s="17"/>
    </row>
    <row r="21" spans="1:10" ht="14.25" customHeight="1">
      <c r="A21" s="15" t="s">
        <v>2</v>
      </c>
      <c r="B21" s="15" t="s">
        <v>161</v>
      </c>
      <c r="C21" s="15" t="s">
        <v>350</v>
      </c>
      <c r="D21" s="15" t="s">
        <v>287</v>
      </c>
      <c r="E21" s="15" t="s">
        <v>3</v>
      </c>
      <c r="F21" s="15" t="s">
        <v>92</v>
      </c>
      <c r="G21" s="15" t="s">
        <v>206</v>
      </c>
      <c r="H21" s="15" t="s">
        <v>2</v>
      </c>
      <c r="I21" s="16"/>
      <c r="J21" s="17"/>
    </row>
    <row r="22" spans="1:10" ht="14.25" customHeight="1">
      <c r="A22" s="15" t="s">
        <v>3</v>
      </c>
      <c r="B22" s="15" t="s">
        <v>157</v>
      </c>
      <c r="C22" s="15" t="s">
        <v>363</v>
      </c>
      <c r="D22" s="15" t="s">
        <v>278</v>
      </c>
      <c r="E22" s="15" t="s">
        <v>2</v>
      </c>
      <c r="F22" s="15" t="s">
        <v>80</v>
      </c>
      <c r="G22" s="15" t="s">
        <v>209</v>
      </c>
      <c r="H22" s="15" t="s">
        <v>3</v>
      </c>
      <c r="I22" s="16"/>
      <c r="J22" s="17"/>
    </row>
    <row r="23" spans="1:10" ht="14.25" customHeight="1">
      <c r="A23" s="15" t="s">
        <v>4</v>
      </c>
      <c r="B23" s="15" t="s">
        <v>147</v>
      </c>
      <c r="C23" s="15" t="s">
        <v>353</v>
      </c>
      <c r="D23" s="15" t="s">
        <v>293</v>
      </c>
      <c r="E23" s="15" t="s">
        <v>1</v>
      </c>
      <c r="F23" s="15" t="s">
        <v>62</v>
      </c>
      <c r="G23" s="15" t="s">
        <v>196</v>
      </c>
      <c r="H23" s="15" t="s">
        <v>4</v>
      </c>
      <c r="I23" s="16"/>
      <c r="J23" s="17"/>
    </row>
    <row r="24" spans="1:10" ht="14.25" customHeight="1">
      <c r="A24" s="15" t="s">
        <v>5</v>
      </c>
      <c r="B24" s="15"/>
      <c r="C24" s="15"/>
      <c r="D24" s="15"/>
      <c r="E24" s="15"/>
      <c r="F24" s="15"/>
      <c r="G24" s="15"/>
      <c r="H24" s="15"/>
      <c r="I24" s="16"/>
      <c r="J24" s="17"/>
    </row>
    <row r="25" spans="1:10" ht="15" customHeight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>
      <c r="A26" s="17"/>
      <c r="B26" s="21"/>
      <c r="C26" s="15"/>
      <c r="D26" s="15" t="s">
        <v>230</v>
      </c>
      <c r="E26" s="15" t="s">
        <v>235</v>
      </c>
      <c r="F26" s="15" t="s">
        <v>236</v>
      </c>
      <c r="G26" s="15" t="s">
        <v>237</v>
      </c>
      <c r="H26" s="15" t="s">
        <v>238</v>
      </c>
      <c r="I26" s="15" t="s">
        <v>246</v>
      </c>
      <c r="J26" s="15" t="s">
        <v>272</v>
      </c>
    </row>
    <row r="27" spans="1:10" ht="14.25" customHeight="1">
      <c r="A27" s="17"/>
      <c r="B27" s="21"/>
      <c r="C27" s="15" t="s">
        <v>60</v>
      </c>
      <c r="D27" s="15" t="s">
        <v>113</v>
      </c>
      <c r="E27" s="15" t="s">
        <v>110</v>
      </c>
      <c r="F27" s="15" t="s">
        <v>179</v>
      </c>
      <c r="G27" s="15"/>
      <c r="H27" s="15"/>
      <c r="I27" s="15" t="s">
        <v>72</v>
      </c>
      <c r="J27" s="15" t="s">
        <v>3</v>
      </c>
    </row>
    <row r="28" spans="1:10" ht="14.25" customHeight="1">
      <c r="A28" s="17"/>
      <c r="B28" s="21"/>
      <c r="C28" s="15" t="s">
        <v>66</v>
      </c>
      <c r="D28" s="15" t="s">
        <v>184</v>
      </c>
      <c r="E28" s="15" t="s">
        <v>181</v>
      </c>
      <c r="F28" s="15" t="s">
        <v>153</v>
      </c>
      <c r="G28" s="15" t="s">
        <v>111</v>
      </c>
      <c r="H28" s="15"/>
      <c r="I28" s="15" t="s">
        <v>73</v>
      </c>
      <c r="J28" s="15" t="s">
        <v>2</v>
      </c>
    </row>
    <row r="29" spans="1:10" ht="14.25" customHeight="1">
      <c r="A29" s="17"/>
      <c r="B29" s="21"/>
      <c r="C29" s="15" t="s">
        <v>59</v>
      </c>
      <c r="D29" s="15" t="s">
        <v>114</v>
      </c>
      <c r="E29" s="15" t="s">
        <v>166</v>
      </c>
      <c r="F29" s="15" t="s">
        <v>112</v>
      </c>
      <c r="G29" s="15" t="s">
        <v>111</v>
      </c>
      <c r="H29" s="15"/>
      <c r="I29" s="15" t="s">
        <v>73</v>
      </c>
      <c r="J29" s="15" t="s">
        <v>4</v>
      </c>
    </row>
    <row r="30" spans="1:10" ht="14.25" customHeight="1">
      <c r="A30" s="17"/>
      <c r="B30" s="21"/>
      <c r="C30" s="15"/>
      <c r="D30" s="15"/>
      <c r="E30" s="15"/>
      <c r="F30" s="15"/>
      <c r="G30" s="15"/>
      <c r="H30" s="15"/>
      <c r="I30" s="15"/>
      <c r="J30" s="15"/>
    </row>
    <row r="31" spans="1:10" ht="14.25" customHeight="1">
      <c r="A31" s="17"/>
      <c r="B31" s="21"/>
      <c r="C31" s="15"/>
      <c r="D31" s="15"/>
      <c r="E31" s="15"/>
      <c r="F31" s="15"/>
      <c r="G31" s="15"/>
      <c r="H31" s="15"/>
      <c r="I31" s="15"/>
      <c r="J31" s="15"/>
    </row>
    <row r="32" spans="1:10" ht="14.25" customHeight="1">
      <c r="A32" s="17"/>
      <c r="B32" s="21"/>
      <c r="C32" s="15"/>
      <c r="D32" s="15"/>
      <c r="E32" s="15"/>
      <c r="F32" s="15"/>
      <c r="G32" s="15"/>
      <c r="H32" s="15"/>
      <c r="I32" s="15"/>
      <c r="J32" s="15"/>
    </row>
    <row r="33" spans="1:10" ht="15" customHeight="1">
      <c r="A33" s="17"/>
      <c r="B33" s="17"/>
      <c r="C33" s="18"/>
      <c r="D33" s="18"/>
      <c r="E33" s="22"/>
      <c r="F33" s="18"/>
      <c r="G33" s="18"/>
      <c r="H33" s="18"/>
      <c r="I33" s="18"/>
      <c r="J33" s="18"/>
    </row>
    <row r="34" spans="1:10" ht="14.25" customHeight="1">
      <c r="A34" s="15"/>
      <c r="B34" s="15" t="s">
        <v>56</v>
      </c>
      <c r="C34" s="15" t="s">
        <v>265</v>
      </c>
      <c r="D34" s="15" t="s">
        <v>229</v>
      </c>
      <c r="E34" s="15" t="s">
        <v>251</v>
      </c>
      <c r="F34" s="15" t="s">
        <v>168</v>
      </c>
      <c r="G34" s="15" t="s">
        <v>262</v>
      </c>
      <c r="H34" s="15" t="s">
        <v>173</v>
      </c>
      <c r="I34" s="16"/>
      <c r="J34" s="17"/>
    </row>
    <row r="35" spans="1:10" ht="14.25" customHeight="1">
      <c r="A35" s="15" t="s">
        <v>2</v>
      </c>
      <c r="B35" s="15" t="s">
        <v>160</v>
      </c>
      <c r="C35" s="15" t="s">
        <v>358</v>
      </c>
      <c r="D35" s="15" t="s">
        <v>292</v>
      </c>
      <c r="E35" s="15" t="s">
        <v>3</v>
      </c>
      <c r="F35" s="15" t="s">
        <v>91</v>
      </c>
      <c r="G35" s="15" t="s">
        <v>203</v>
      </c>
      <c r="H35" s="15" t="s">
        <v>2</v>
      </c>
      <c r="I35" s="16"/>
      <c r="J35" s="17"/>
    </row>
    <row r="36" spans="1:10" ht="14.25" customHeight="1">
      <c r="A36" s="15" t="s">
        <v>3</v>
      </c>
      <c r="B36" s="15" t="s">
        <v>152</v>
      </c>
      <c r="C36" s="15" t="s">
        <v>348</v>
      </c>
      <c r="D36" s="15" t="s">
        <v>301</v>
      </c>
      <c r="E36" s="15" t="s">
        <v>1</v>
      </c>
      <c r="F36" s="15" t="s">
        <v>68</v>
      </c>
      <c r="G36" s="15" t="s">
        <v>205</v>
      </c>
      <c r="H36" s="15" t="s">
        <v>4</v>
      </c>
      <c r="I36" s="16"/>
      <c r="J36" s="17"/>
    </row>
    <row r="37" spans="1:10" ht="14.25" customHeight="1">
      <c r="A37" s="15" t="s">
        <v>4</v>
      </c>
      <c r="B37" s="15" t="s">
        <v>149</v>
      </c>
      <c r="C37" s="15" t="s">
        <v>356</v>
      </c>
      <c r="D37" s="15" t="s">
        <v>304</v>
      </c>
      <c r="E37" s="15" t="s">
        <v>2</v>
      </c>
      <c r="F37" s="15" t="s">
        <v>76</v>
      </c>
      <c r="G37" s="15" t="s">
        <v>215</v>
      </c>
      <c r="H37" s="15" t="s">
        <v>3</v>
      </c>
      <c r="I37" s="16"/>
      <c r="J37" s="17"/>
    </row>
    <row r="38" spans="1:10" ht="14.25" customHeight="1">
      <c r="A38" s="15" t="s">
        <v>5</v>
      </c>
      <c r="B38" s="15"/>
      <c r="C38" s="15"/>
      <c r="D38" s="15"/>
      <c r="E38" s="15"/>
      <c r="F38" s="15"/>
      <c r="G38" s="15"/>
      <c r="H38" s="15"/>
      <c r="I38" s="16"/>
      <c r="J38" s="17"/>
    </row>
    <row r="39" spans="1:10" ht="15" customHeight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>
      <c r="A40" s="17"/>
      <c r="B40" s="21"/>
      <c r="C40" s="15"/>
      <c r="D40" s="15" t="s">
        <v>230</v>
      </c>
      <c r="E40" s="15" t="s">
        <v>235</v>
      </c>
      <c r="F40" s="15" t="s">
        <v>236</v>
      </c>
      <c r="G40" s="15" t="s">
        <v>237</v>
      </c>
      <c r="H40" s="15" t="s">
        <v>238</v>
      </c>
      <c r="I40" s="15" t="s">
        <v>246</v>
      </c>
      <c r="J40" s="15" t="s">
        <v>272</v>
      </c>
    </row>
    <row r="41" spans="1:10" ht="14.25" customHeight="1">
      <c r="A41" s="17"/>
      <c r="B41" s="21"/>
      <c r="C41" s="15" t="s">
        <v>60</v>
      </c>
      <c r="D41" s="15" t="s">
        <v>113</v>
      </c>
      <c r="E41" s="15" t="s">
        <v>113</v>
      </c>
      <c r="F41" s="15" t="s">
        <v>179</v>
      </c>
      <c r="G41" s="15"/>
      <c r="H41" s="15"/>
      <c r="I41" s="15" t="s">
        <v>72</v>
      </c>
      <c r="J41" s="15" t="s">
        <v>3</v>
      </c>
    </row>
    <row r="42" spans="1:10" ht="14.25" customHeight="1">
      <c r="A42" s="17"/>
      <c r="B42" s="21"/>
      <c r="C42" s="15" t="s">
        <v>66</v>
      </c>
      <c r="D42" s="15" t="s">
        <v>181</v>
      </c>
      <c r="E42" s="15" t="s">
        <v>165</v>
      </c>
      <c r="F42" s="15" t="s">
        <v>177</v>
      </c>
      <c r="G42" s="15" t="s">
        <v>179</v>
      </c>
      <c r="H42" s="15" t="s">
        <v>164</v>
      </c>
      <c r="I42" s="15" t="s">
        <v>66</v>
      </c>
      <c r="J42" s="15" t="s">
        <v>2</v>
      </c>
    </row>
    <row r="43" spans="1:10" ht="14.25" customHeight="1">
      <c r="A43" s="17"/>
      <c r="B43" s="21"/>
      <c r="C43" s="15" t="s">
        <v>59</v>
      </c>
      <c r="D43" s="15" t="s">
        <v>183</v>
      </c>
      <c r="E43" s="15" t="s">
        <v>113</v>
      </c>
      <c r="F43" s="15" t="s">
        <v>111</v>
      </c>
      <c r="G43" s="15"/>
      <c r="H43" s="15"/>
      <c r="I43" s="15" t="s">
        <v>72</v>
      </c>
      <c r="J43" s="15" t="s">
        <v>4</v>
      </c>
    </row>
    <row r="44" spans="1:10" ht="14.25" customHeight="1">
      <c r="A44" s="17"/>
      <c r="B44" s="21"/>
      <c r="C44" s="15"/>
      <c r="D44" s="15"/>
      <c r="E44" s="15"/>
      <c r="F44" s="15"/>
      <c r="G44" s="15"/>
      <c r="H44" s="15"/>
      <c r="I44" s="15"/>
      <c r="J44" s="15"/>
    </row>
    <row r="45" spans="1:10" ht="14.25" customHeight="1">
      <c r="A45" s="17"/>
      <c r="B45" s="21"/>
      <c r="C45" s="15"/>
      <c r="D45" s="15"/>
      <c r="E45" s="15"/>
      <c r="F45" s="15"/>
      <c r="G45" s="15"/>
      <c r="H45" s="15"/>
      <c r="I45" s="15"/>
      <c r="J45" s="15"/>
    </row>
    <row r="46" spans="1:10" ht="14.25" customHeight="1">
      <c r="A46" s="17"/>
      <c r="B46" s="21"/>
      <c r="C46" s="15"/>
      <c r="D46" s="15"/>
      <c r="E46" s="15"/>
      <c r="F46" s="15"/>
      <c r="G46" s="15"/>
      <c r="H46" s="15"/>
      <c r="I46" s="15"/>
      <c r="J46" s="15"/>
    </row>
    <row r="47" spans="1:10" ht="15" customHeight="1">
      <c r="A47" s="17"/>
      <c r="B47" s="17"/>
      <c r="C47" s="18"/>
      <c r="D47" s="18"/>
      <c r="E47" s="22"/>
      <c r="F47" s="18"/>
      <c r="G47" s="18"/>
      <c r="H47" s="18"/>
      <c r="I47" s="18"/>
      <c r="J47" s="18"/>
    </row>
    <row r="48" spans="1:10" ht="14.25" customHeight="1">
      <c r="A48" s="15"/>
      <c r="B48" s="15" t="s">
        <v>56</v>
      </c>
      <c r="C48" s="15" t="s">
        <v>266</v>
      </c>
      <c r="D48" s="15" t="s">
        <v>229</v>
      </c>
      <c r="E48" s="15" t="s">
        <v>251</v>
      </c>
      <c r="F48" s="15" t="s">
        <v>168</v>
      </c>
      <c r="G48" s="15" t="s">
        <v>262</v>
      </c>
      <c r="H48" s="15" t="s">
        <v>173</v>
      </c>
      <c r="I48" s="16"/>
      <c r="J48" s="17"/>
    </row>
    <row r="49" spans="1:10" ht="14.25" customHeight="1">
      <c r="A49" s="15" t="s">
        <v>2</v>
      </c>
      <c r="B49" s="15" t="s">
        <v>159</v>
      </c>
      <c r="C49" s="15" t="s">
        <v>360</v>
      </c>
      <c r="D49" s="15" t="s">
        <v>343</v>
      </c>
      <c r="E49" s="15" t="s">
        <v>4</v>
      </c>
      <c r="F49" s="15" t="s">
        <v>101</v>
      </c>
      <c r="G49" s="15" t="s">
        <v>234</v>
      </c>
      <c r="H49" s="15" t="s">
        <v>2</v>
      </c>
      <c r="I49" s="16"/>
      <c r="J49" s="17"/>
    </row>
    <row r="50" spans="1:10" ht="14.25" customHeight="1">
      <c r="A50" s="15" t="s">
        <v>3</v>
      </c>
      <c r="B50" s="15" t="s">
        <v>156</v>
      </c>
      <c r="C50" s="15" t="s">
        <v>362</v>
      </c>
      <c r="D50" s="15" t="s">
        <v>312</v>
      </c>
      <c r="E50" s="15" t="s">
        <v>3</v>
      </c>
      <c r="F50" s="15" t="s">
        <v>97</v>
      </c>
      <c r="G50" s="15" t="s">
        <v>256</v>
      </c>
      <c r="H50" s="15" t="s">
        <v>3</v>
      </c>
      <c r="I50" s="16"/>
      <c r="J50" s="17"/>
    </row>
    <row r="51" spans="1:10" ht="14.25" customHeight="1">
      <c r="A51" s="15" t="s">
        <v>4</v>
      </c>
      <c r="B51" s="15" t="s">
        <v>151</v>
      </c>
      <c r="C51" s="15" t="s">
        <v>359</v>
      </c>
      <c r="D51" s="15" t="s">
        <v>313</v>
      </c>
      <c r="E51" s="15" t="s">
        <v>1</v>
      </c>
      <c r="F51" s="15" t="s">
        <v>84</v>
      </c>
      <c r="G51" s="15" t="s">
        <v>253</v>
      </c>
      <c r="H51" s="15" t="s">
        <v>5</v>
      </c>
      <c r="I51" s="16"/>
      <c r="J51" s="17"/>
    </row>
    <row r="52" spans="1:10" ht="14.25" customHeight="1">
      <c r="A52" s="15" t="s">
        <v>5</v>
      </c>
      <c r="B52" s="15" t="s">
        <v>146</v>
      </c>
      <c r="C52" s="15" t="s">
        <v>352</v>
      </c>
      <c r="D52" s="15" t="s">
        <v>290</v>
      </c>
      <c r="E52" s="15" t="s">
        <v>2</v>
      </c>
      <c r="F52" s="15" t="s">
        <v>90</v>
      </c>
      <c r="G52" s="15" t="s">
        <v>242</v>
      </c>
      <c r="H52" s="15" t="s">
        <v>4</v>
      </c>
      <c r="I52" s="16"/>
      <c r="J52" s="17"/>
    </row>
    <row r="53" spans="1:10" ht="15" customHeight="1">
      <c r="A53" s="18"/>
      <c r="B53" s="18"/>
      <c r="C53" s="19"/>
      <c r="D53" s="19"/>
      <c r="E53" s="19"/>
      <c r="F53" s="19"/>
      <c r="G53" s="19"/>
      <c r="H53" s="19"/>
      <c r="I53" s="20"/>
      <c r="J53" s="20"/>
    </row>
    <row r="54" spans="1:10" ht="14.25" customHeight="1">
      <c r="A54" s="17"/>
      <c r="B54" s="21"/>
      <c r="C54" s="15"/>
      <c r="D54" s="15" t="s">
        <v>230</v>
      </c>
      <c r="E54" s="15" t="s">
        <v>235</v>
      </c>
      <c r="F54" s="15" t="s">
        <v>236</v>
      </c>
      <c r="G54" s="15" t="s">
        <v>237</v>
      </c>
      <c r="H54" s="15" t="s">
        <v>238</v>
      </c>
      <c r="I54" s="15" t="s">
        <v>246</v>
      </c>
      <c r="J54" s="15" t="s">
        <v>272</v>
      </c>
    </row>
    <row r="55" spans="1:10" ht="14.25" customHeight="1">
      <c r="A55" s="17"/>
      <c r="B55" s="21"/>
      <c r="C55" s="15" t="s">
        <v>60</v>
      </c>
      <c r="D55" s="15" t="s">
        <v>167</v>
      </c>
      <c r="E55" s="15" t="s">
        <v>108</v>
      </c>
      <c r="F55" s="15" t="s">
        <v>112</v>
      </c>
      <c r="G55" s="15" t="s">
        <v>165</v>
      </c>
      <c r="H55" s="15" t="s">
        <v>110</v>
      </c>
      <c r="I55" s="15" t="s">
        <v>74</v>
      </c>
      <c r="J55" s="15" t="s">
        <v>5</v>
      </c>
    </row>
    <row r="56" spans="1:10" ht="14.25" customHeight="1">
      <c r="A56" s="17"/>
      <c r="B56" s="21"/>
      <c r="C56" s="15" t="s">
        <v>67</v>
      </c>
      <c r="D56" s="15" t="s">
        <v>110</v>
      </c>
      <c r="E56" s="15" t="s">
        <v>177</v>
      </c>
      <c r="F56" s="15" t="s">
        <v>167</v>
      </c>
      <c r="G56" s="15" t="s">
        <v>109</v>
      </c>
      <c r="H56" s="15" t="s">
        <v>109</v>
      </c>
      <c r="I56" s="15" t="s">
        <v>74</v>
      </c>
      <c r="J56" s="15" t="s">
        <v>4</v>
      </c>
    </row>
    <row r="57" spans="1:10" ht="14.25" customHeight="1">
      <c r="A57" s="17"/>
      <c r="B57" s="21"/>
      <c r="C57" s="15" t="s">
        <v>61</v>
      </c>
      <c r="D57" s="15" t="s">
        <v>113</v>
      </c>
      <c r="E57" s="15" t="s">
        <v>179</v>
      </c>
      <c r="F57" s="15" t="s">
        <v>109</v>
      </c>
      <c r="G57" s="15"/>
      <c r="H57" s="15"/>
      <c r="I57" s="15" t="s">
        <v>72</v>
      </c>
      <c r="J57" s="15" t="s">
        <v>3</v>
      </c>
    </row>
    <row r="58" spans="1:10" ht="14.25" customHeight="1">
      <c r="A58" s="17"/>
      <c r="B58" s="21"/>
      <c r="C58" s="15" t="s">
        <v>66</v>
      </c>
      <c r="D58" s="15" t="s">
        <v>167</v>
      </c>
      <c r="E58" s="15" t="s">
        <v>167</v>
      </c>
      <c r="F58" s="15" t="s">
        <v>113</v>
      </c>
      <c r="G58" s="15" t="s">
        <v>111</v>
      </c>
      <c r="H58" s="15" t="s">
        <v>179</v>
      </c>
      <c r="I58" s="15" t="s">
        <v>74</v>
      </c>
      <c r="J58" s="15" t="s">
        <v>5</v>
      </c>
    </row>
    <row r="59" spans="1:10" ht="14.25" customHeight="1">
      <c r="A59" s="17"/>
      <c r="B59" s="21"/>
      <c r="C59" s="15" t="s">
        <v>59</v>
      </c>
      <c r="D59" s="15" t="s">
        <v>111</v>
      </c>
      <c r="E59" s="15" t="s">
        <v>110</v>
      </c>
      <c r="F59" s="15" t="s">
        <v>145</v>
      </c>
      <c r="G59" s="15" t="s">
        <v>108</v>
      </c>
      <c r="H59" s="15"/>
      <c r="I59" s="15" t="s">
        <v>73</v>
      </c>
      <c r="J59" s="15" t="s">
        <v>4</v>
      </c>
    </row>
    <row r="60" spans="1:10" ht="14.25" customHeight="1">
      <c r="A60" s="17"/>
      <c r="B60" s="21"/>
      <c r="C60" s="15" t="s">
        <v>75</v>
      </c>
      <c r="D60" s="15" t="s">
        <v>164</v>
      </c>
      <c r="E60" s="15" t="s">
        <v>164</v>
      </c>
      <c r="F60" s="15" t="s">
        <v>164</v>
      </c>
      <c r="G60" s="15"/>
      <c r="H60" s="15"/>
      <c r="I60" s="15" t="s">
        <v>57</v>
      </c>
      <c r="J60" s="15" t="s">
        <v>2</v>
      </c>
    </row>
    <row r="61" spans="1:10" ht="15" customHeight="1">
      <c r="A61" s="17"/>
      <c r="B61" s="17"/>
      <c r="C61" s="18"/>
      <c r="D61" s="18"/>
      <c r="E61" s="22"/>
      <c r="F61" s="18"/>
      <c r="G61" s="18"/>
      <c r="H61" s="18"/>
      <c r="I61" s="18"/>
      <c r="J61" s="18"/>
    </row>
    <row r="62" spans="1:10" ht="14.25" customHeight="1">
      <c r="A62" s="15"/>
      <c r="B62" s="15" t="s">
        <v>56</v>
      </c>
      <c r="C62" s="15" t="s">
        <v>267</v>
      </c>
      <c r="D62" s="15" t="s">
        <v>229</v>
      </c>
      <c r="E62" s="15" t="s">
        <v>251</v>
      </c>
      <c r="F62" s="15" t="s">
        <v>168</v>
      </c>
      <c r="G62" s="15" t="s">
        <v>262</v>
      </c>
      <c r="H62" s="15" t="s">
        <v>173</v>
      </c>
      <c r="I62" s="16"/>
      <c r="J62" s="17"/>
    </row>
    <row r="63" spans="1:10" ht="14.25" customHeight="1">
      <c r="A63" s="15" t="s">
        <v>2</v>
      </c>
      <c r="B63" s="15" t="s">
        <v>158</v>
      </c>
      <c r="C63" s="15" t="s">
        <v>351</v>
      </c>
      <c r="D63" s="15" t="s">
        <v>290</v>
      </c>
      <c r="E63" s="15" t="s">
        <v>1</v>
      </c>
      <c r="F63" s="15" t="s">
        <v>77</v>
      </c>
      <c r="G63" s="15" t="s">
        <v>210</v>
      </c>
      <c r="H63" s="15" t="s">
        <v>4</v>
      </c>
      <c r="I63" s="16"/>
      <c r="J63" s="17"/>
    </row>
    <row r="64" spans="1:10" ht="14.25" customHeight="1">
      <c r="A64" s="15" t="s">
        <v>3</v>
      </c>
      <c r="B64" s="15" t="s">
        <v>154</v>
      </c>
      <c r="C64" s="15" t="s">
        <v>357</v>
      </c>
      <c r="D64" s="15" t="s">
        <v>261</v>
      </c>
      <c r="E64" s="15" t="s">
        <v>3</v>
      </c>
      <c r="F64" s="15" t="s">
        <v>94</v>
      </c>
      <c r="G64" s="15" t="s">
        <v>224</v>
      </c>
      <c r="H64" s="15" t="s">
        <v>2</v>
      </c>
      <c r="I64" s="16"/>
      <c r="J64" s="17"/>
    </row>
    <row r="65" spans="1:10" ht="14.25" customHeight="1">
      <c r="A65" s="15" t="s">
        <v>4</v>
      </c>
      <c r="B65" s="15" t="s">
        <v>148</v>
      </c>
      <c r="C65" s="15" t="s">
        <v>355</v>
      </c>
      <c r="D65" s="15" t="s">
        <v>290</v>
      </c>
      <c r="E65" s="15" t="s">
        <v>2</v>
      </c>
      <c r="F65" s="15" t="s">
        <v>89</v>
      </c>
      <c r="G65" s="15" t="s">
        <v>207</v>
      </c>
      <c r="H65" s="15" t="s">
        <v>3</v>
      </c>
      <c r="I65" s="16"/>
      <c r="J65" s="17"/>
    </row>
    <row r="66" spans="1:10" ht="14.25" customHeight="1">
      <c r="A66" s="15" t="s">
        <v>5</v>
      </c>
      <c r="B66" s="15"/>
      <c r="C66" s="15"/>
      <c r="D66" s="15"/>
      <c r="E66" s="15"/>
      <c r="F66" s="15"/>
      <c r="G66" s="15"/>
      <c r="H66" s="15"/>
      <c r="I66" s="16"/>
      <c r="J66" s="17"/>
    </row>
    <row r="67" spans="1:10" ht="15" customHeight="1">
      <c r="A67" s="18"/>
      <c r="B67" s="18"/>
      <c r="C67" s="19"/>
      <c r="D67" s="19"/>
      <c r="E67" s="19"/>
      <c r="F67" s="19"/>
      <c r="G67" s="19"/>
      <c r="H67" s="19"/>
      <c r="I67" s="20"/>
      <c r="J67" s="20"/>
    </row>
    <row r="68" spans="1:10" ht="14.25" customHeight="1">
      <c r="A68" s="17"/>
      <c r="B68" s="21"/>
      <c r="C68" s="15"/>
      <c r="D68" s="15" t="s">
        <v>230</v>
      </c>
      <c r="E68" s="15" t="s">
        <v>235</v>
      </c>
      <c r="F68" s="15" t="s">
        <v>236</v>
      </c>
      <c r="G68" s="15" t="s">
        <v>237</v>
      </c>
      <c r="H68" s="15" t="s">
        <v>238</v>
      </c>
      <c r="I68" s="15" t="s">
        <v>246</v>
      </c>
      <c r="J68" s="15" t="s">
        <v>272</v>
      </c>
    </row>
    <row r="69" spans="1:10" ht="14.25" customHeight="1">
      <c r="A69" s="17"/>
      <c r="B69" s="21"/>
      <c r="C69" s="15" t="s">
        <v>60</v>
      </c>
      <c r="D69" s="15" t="s">
        <v>127</v>
      </c>
      <c r="E69" s="15" t="s">
        <v>110</v>
      </c>
      <c r="F69" s="15" t="s">
        <v>177</v>
      </c>
      <c r="G69" s="15" t="s">
        <v>166</v>
      </c>
      <c r="H69" s="15"/>
      <c r="I69" s="15" t="s">
        <v>60</v>
      </c>
      <c r="J69" s="15" t="s">
        <v>3</v>
      </c>
    </row>
    <row r="70" spans="1:10" ht="14.25" customHeight="1">
      <c r="A70" s="17"/>
      <c r="B70" s="21"/>
      <c r="C70" s="15" t="s">
        <v>66</v>
      </c>
      <c r="D70" s="15" t="s">
        <v>145</v>
      </c>
      <c r="E70" s="15" t="s">
        <v>110</v>
      </c>
      <c r="F70" s="15" t="s">
        <v>111</v>
      </c>
      <c r="G70" s="15" t="s">
        <v>167</v>
      </c>
      <c r="H70" s="15" t="s">
        <v>108</v>
      </c>
      <c r="I70" s="15" t="s">
        <v>74</v>
      </c>
      <c r="J70" s="15" t="s">
        <v>2</v>
      </c>
    </row>
    <row r="71" spans="1:10" ht="14.25" customHeight="1">
      <c r="A71" s="17"/>
      <c r="B71" s="21"/>
      <c r="C71" s="15" t="s">
        <v>59</v>
      </c>
      <c r="D71" s="15" t="s">
        <v>164</v>
      </c>
      <c r="E71" s="15" t="s">
        <v>113</v>
      </c>
      <c r="F71" s="15" t="s">
        <v>167</v>
      </c>
      <c r="G71" s="15" t="s">
        <v>112</v>
      </c>
      <c r="H71" s="15" t="s">
        <v>167</v>
      </c>
      <c r="I71" s="15" t="s">
        <v>66</v>
      </c>
      <c r="J71" s="15" t="s">
        <v>4</v>
      </c>
    </row>
    <row r="72" spans="1:10" ht="14.25" customHeight="1">
      <c r="A72" s="17"/>
      <c r="B72" s="21"/>
      <c r="C72" s="15"/>
      <c r="D72" s="15"/>
      <c r="E72" s="15"/>
      <c r="F72" s="15"/>
      <c r="G72" s="15"/>
      <c r="H72" s="15"/>
      <c r="I72" s="15"/>
      <c r="J72" s="15"/>
    </row>
    <row r="73" spans="1:10" ht="14.25" customHeight="1">
      <c r="A73" s="17"/>
      <c r="B73" s="21"/>
      <c r="C73" s="15"/>
      <c r="D73" s="15"/>
      <c r="E73" s="15"/>
      <c r="F73" s="15"/>
      <c r="G73" s="15"/>
      <c r="H73" s="15"/>
      <c r="I73" s="15"/>
      <c r="J73" s="15"/>
    </row>
    <row r="74" spans="1:10" ht="14.25" customHeight="1">
      <c r="A74" s="17"/>
      <c r="B74" s="21"/>
      <c r="C74" s="15"/>
      <c r="D74" s="15"/>
      <c r="E74" s="15"/>
      <c r="F74" s="15"/>
      <c r="G74" s="15"/>
      <c r="H74" s="15"/>
      <c r="I74" s="15"/>
      <c r="J74" s="15"/>
    </row>
    <row r="75" spans="1:10" ht="15" customHeight="1">
      <c r="A75" s="17"/>
      <c r="B75" s="17"/>
      <c r="C75" s="18"/>
      <c r="D75" s="18"/>
      <c r="E75" s="22"/>
      <c r="F75" s="18"/>
      <c r="G75" s="18"/>
      <c r="H75" s="18"/>
      <c r="I75" s="18"/>
      <c r="J75" s="18"/>
    </row>
  </sheetData>
  <sheetProtection/>
  <printOptions/>
  <pageMargins left="0.2" right="0.2" top="0.2" bottom="0.3" header="0" footer="0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8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365</v>
      </c>
      <c r="C2" s="3"/>
      <c r="D2" s="3"/>
      <c r="E2" s="4"/>
      <c r="F2" s="5"/>
      <c r="G2" s="6"/>
      <c r="H2" s="6"/>
      <c r="I2" s="23"/>
    </row>
    <row r="3" spans="1:9" ht="15" customHeight="1">
      <c r="A3" s="1"/>
      <c r="B3" s="8" t="s">
        <v>347</v>
      </c>
      <c r="C3" s="7"/>
      <c r="D3" s="7"/>
      <c r="E3" s="9"/>
      <c r="F3" s="5"/>
      <c r="G3" s="6"/>
      <c r="H3" s="6"/>
      <c r="I3" s="23"/>
    </row>
    <row r="4" spans="1:9" ht="15" customHeight="1">
      <c r="A4" s="1"/>
      <c r="B4" s="10" t="s">
        <v>169</v>
      </c>
      <c r="C4" s="11"/>
      <c r="D4" s="11"/>
      <c r="E4" s="12"/>
      <c r="F4" s="5"/>
      <c r="G4" s="6"/>
      <c r="H4" s="6"/>
      <c r="I4" s="23"/>
    </row>
    <row r="5" spans="1:9" ht="15" customHeight="1">
      <c r="A5" s="13"/>
      <c r="B5" s="14"/>
      <c r="C5" s="14"/>
      <c r="D5" s="14"/>
      <c r="E5" s="24"/>
      <c r="F5" s="6"/>
      <c r="G5" s="6"/>
      <c r="H5" s="6"/>
      <c r="I5" s="23"/>
    </row>
    <row r="6" spans="1:9" ht="13.5" customHeight="1">
      <c r="A6" s="25"/>
      <c r="B6" s="25" t="s">
        <v>56</v>
      </c>
      <c r="C6" s="25" t="s">
        <v>172</v>
      </c>
      <c r="D6" s="25" t="s">
        <v>229</v>
      </c>
      <c r="E6" s="5"/>
      <c r="F6" s="6"/>
      <c r="G6" s="6"/>
      <c r="H6" s="6"/>
      <c r="I6" s="23"/>
    </row>
    <row r="7" spans="1:9" ht="13.5" customHeight="1">
      <c r="A7" s="26" t="s">
        <v>2</v>
      </c>
      <c r="B7" s="26" t="s">
        <v>38</v>
      </c>
      <c r="C7" s="26" t="s">
        <v>354</v>
      </c>
      <c r="D7" s="26" t="s">
        <v>288</v>
      </c>
      <c r="E7" s="27" t="s">
        <v>354</v>
      </c>
      <c r="F7" s="6"/>
      <c r="G7" s="6"/>
      <c r="H7" s="6"/>
      <c r="I7" s="38"/>
    </row>
    <row r="8" spans="1:9" ht="13.5" customHeight="1">
      <c r="A8" s="26" t="s">
        <v>3</v>
      </c>
      <c r="B8" s="26"/>
      <c r="C8" s="26"/>
      <c r="D8" s="26"/>
      <c r="E8" s="28"/>
      <c r="F8" s="27" t="s">
        <v>354</v>
      </c>
      <c r="G8" s="6"/>
      <c r="H8" s="6"/>
      <c r="I8" s="38"/>
    </row>
    <row r="9" spans="1:9" ht="13.5" customHeight="1">
      <c r="A9" s="25" t="s">
        <v>4</v>
      </c>
      <c r="B9" s="25"/>
      <c r="C9" s="25"/>
      <c r="D9" s="25"/>
      <c r="E9" s="29" t="s">
        <v>362</v>
      </c>
      <c r="F9" s="28" t="s">
        <v>275</v>
      </c>
      <c r="G9" s="5"/>
      <c r="H9" s="6"/>
      <c r="I9" s="38"/>
    </row>
    <row r="10" spans="1:9" ht="13.5" customHeight="1">
      <c r="A10" s="25" t="s">
        <v>5</v>
      </c>
      <c r="B10" s="25" t="s">
        <v>45</v>
      </c>
      <c r="C10" s="25" t="s">
        <v>362</v>
      </c>
      <c r="D10" s="25" t="s">
        <v>312</v>
      </c>
      <c r="E10" s="30"/>
      <c r="F10" s="1"/>
      <c r="G10" s="27" t="s">
        <v>354</v>
      </c>
      <c r="H10" s="6"/>
      <c r="I10" s="38"/>
    </row>
    <row r="11" spans="1:9" ht="13.5" customHeight="1">
      <c r="A11" s="26" t="s">
        <v>6</v>
      </c>
      <c r="B11" s="26" t="s">
        <v>47</v>
      </c>
      <c r="C11" s="26" t="s">
        <v>355</v>
      </c>
      <c r="D11" s="26" t="s">
        <v>290</v>
      </c>
      <c r="E11" s="27" t="s">
        <v>355</v>
      </c>
      <c r="F11" s="1"/>
      <c r="G11" s="28" t="s">
        <v>252</v>
      </c>
      <c r="H11" s="5"/>
      <c r="I11" s="38"/>
    </row>
    <row r="12" spans="1:9" ht="13.5" customHeight="1">
      <c r="A12" s="26" t="s">
        <v>7</v>
      </c>
      <c r="B12" s="26" t="s">
        <v>41</v>
      </c>
      <c r="C12" s="26" t="s">
        <v>363</v>
      </c>
      <c r="D12" s="26" t="s">
        <v>278</v>
      </c>
      <c r="E12" s="28" t="s">
        <v>307</v>
      </c>
      <c r="F12" s="29" t="s">
        <v>358</v>
      </c>
      <c r="G12" s="31"/>
      <c r="H12" s="5"/>
      <c r="I12" s="38"/>
    </row>
    <row r="13" spans="1:9" ht="13.5" customHeight="1">
      <c r="A13" s="25" t="s">
        <v>8</v>
      </c>
      <c r="B13" s="25"/>
      <c r="C13" s="25"/>
      <c r="D13" s="25"/>
      <c r="E13" s="29" t="s">
        <v>358</v>
      </c>
      <c r="F13" s="30" t="s">
        <v>281</v>
      </c>
      <c r="G13" s="1"/>
      <c r="H13" s="5"/>
      <c r="I13" s="38"/>
    </row>
    <row r="14" spans="1:9" ht="13.5" customHeight="1">
      <c r="A14" s="25" t="s">
        <v>9</v>
      </c>
      <c r="B14" s="25" t="s">
        <v>42</v>
      </c>
      <c r="C14" s="25" t="s">
        <v>358</v>
      </c>
      <c r="D14" s="25" t="s">
        <v>292</v>
      </c>
      <c r="E14" s="30"/>
      <c r="F14" s="6"/>
      <c r="G14" s="1"/>
      <c r="H14" s="29" t="s">
        <v>361</v>
      </c>
      <c r="I14" s="39"/>
    </row>
    <row r="15" spans="1:9" ht="15" customHeight="1">
      <c r="A15" s="14"/>
      <c r="B15" s="14"/>
      <c r="C15" s="14"/>
      <c r="D15" s="14"/>
      <c r="E15" s="6"/>
      <c r="F15" s="6"/>
      <c r="G15" s="1"/>
      <c r="H15" s="28" t="s">
        <v>317</v>
      </c>
      <c r="I15" s="39"/>
    </row>
    <row r="16" spans="1:9" ht="13.5" customHeight="1">
      <c r="A16" s="26" t="s">
        <v>10</v>
      </c>
      <c r="B16" s="26" t="s">
        <v>44</v>
      </c>
      <c r="C16" s="26" t="s">
        <v>360</v>
      </c>
      <c r="D16" s="26" t="s">
        <v>343</v>
      </c>
      <c r="E16" s="27" t="s">
        <v>360</v>
      </c>
      <c r="F16" s="6"/>
      <c r="G16" s="1"/>
      <c r="H16" s="5"/>
      <c r="I16" s="38"/>
    </row>
    <row r="17" spans="1:9" ht="13.5" customHeight="1">
      <c r="A17" s="26" t="s">
        <v>11</v>
      </c>
      <c r="B17" s="26"/>
      <c r="C17" s="26"/>
      <c r="D17" s="26"/>
      <c r="E17" s="28"/>
      <c r="F17" s="27" t="s">
        <v>361</v>
      </c>
      <c r="G17" s="1"/>
      <c r="H17" s="5"/>
      <c r="I17" s="38"/>
    </row>
    <row r="18" spans="1:9" ht="13.5" customHeight="1">
      <c r="A18" s="25" t="s">
        <v>12</v>
      </c>
      <c r="B18" s="25" t="s">
        <v>39</v>
      </c>
      <c r="C18" s="25" t="s">
        <v>361</v>
      </c>
      <c r="D18" s="25" t="s">
        <v>291</v>
      </c>
      <c r="E18" s="29" t="s">
        <v>361</v>
      </c>
      <c r="F18" s="28" t="s">
        <v>276</v>
      </c>
      <c r="G18" s="31"/>
      <c r="H18" s="5"/>
      <c r="I18" s="38"/>
    </row>
    <row r="19" spans="1:9" ht="13.5" customHeight="1">
      <c r="A19" s="25" t="s">
        <v>13</v>
      </c>
      <c r="B19" s="25" t="s">
        <v>46</v>
      </c>
      <c r="C19" s="25" t="s">
        <v>357</v>
      </c>
      <c r="D19" s="25" t="s">
        <v>261</v>
      </c>
      <c r="E19" s="30" t="s">
        <v>220</v>
      </c>
      <c r="F19" s="1"/>
      <c r="G19" s="29" t="s">
        <v>361</v>
      </c>
      <c r="H19" s="5"/>
      <c r="I19" s="38"/>
    </row>
    <row r="20" spans="1:9" ht="13.5" customHeight="1">
      <c r="A20" s="26" t="s">
        <v>14</v>
      </c>
      <c r="B20" s="26" t="s">
        <v>43</v>
      </c>
      <c r="C20" s="26" t="s">
        <v>356</v>
      </c>
      <c r="D20" s="26" t="s">
        <v>304</v>
      </c>
      <c r="E20" s="27" t="s">
        <v>356</v>
      </c>
      <c r="F20" s="1"/>
      <c r="G20" s="30" t="s">
        <v>294</v>
      </c>
      <c r="H20" s="6"/>
      <c r="I20" s="38"/>
    </row>
    <row r="21" spans="1:9" ht="13.5" customHeight="1">
      <c r="A21" s="26" t="s">
        <v>15</v>
      </c>
      <c r="B21" s="26"/>
      <c r="C21" s="26"/>
      <c r="D21" s="26"/>
      <c r="E21" s="28"/>
      <c r="F21" s="29" t="s">
        <v>350</v>
      </c>
      <c r="G21" s="5"/>
      <c r="H21" s="6"/>
      <c r="I21" s="38"/>
    </row>
    <row r="22" spans="1:9" ht="13.5" customHeight="1">
      <c r="A22" s="25" t="s">
        <v>16</v>
      </c>
      <c r="B22" s="25"/>
      <c r="C22" s="25"/>
      <c r="D22" s="25"/>
      <c r="E22" s="29" t="s">
        <v>350</v>
      </c>
      <c r="F22" s="30" t="s">
        <v>193</v>
      </c>
      <c r="G22" s="6"/>
      <c r="H22" s="6"/>
      <c r="I22" s="38"/>
    </row>
    <row r="23" spans="1:9" ht="13.5" customHeight="1">
      <c r="A23" s="25" t="s">
        <v>17</v>
      </c>
      <c r="B23" s="25" t="s">
        <v>40</v>
      </c>
      <c r="C23" s="25" t="s">
        <v>350</v>
      </c>
      <c r="D23" s="25" t="s">
        <v>287</v>
      </c>
      <c r="E23" s="30"/>
      <c r="F23" s="6"/>
      <c r="G23" s="6"/>
      <c r="H23" s="6"/>
      <c r="I23" s="38"/>
    </row>
    <row r="24" spans="1:9" ht="15" customHeight="1">
      <c r="A24" s="24"/>
      <c r="B24" s="24"/>
      <c r="C24" s="24"/>
      <c r="D24" s="24"/>
      <c r="E24" s="6"/>
      <c r="F24" s="6"/>
      <c r="G24" s="6"/>
      <c r="H24" s="6"/>
      <c r="I24" s="23"/>
    </row>
  </sheetData>
  <sheetProtection/>
  <printOptions/>
  <pageMargins left="0.2" right="0.2" top="0.2" bottom="0.3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0" max="10" width="8.57421875" style="0" customWidth="1"/>
  </cols>
  <sheetData>
    <row r="2" spans="1:10" ht="18" customHeight="1">
      <c r="A2" s="1"/>
      <c r="B2" s="2" t="s">
        <v>365</v>
      </c>
      <c r="C2" s="3"/>
      <c r="D2" s="3"/>
      <c r="E2" s="4"/>
      <c r="F2" s="5"/>
      <c r="G2" s="6"/>
      <c r="H2" s="6"/>
      <c r="I2" s="23"/>
      <c r="J2" s="23"/>
    </row>
    <row r="3" spans="1:10" ht="15" customHeight="1">
      <c r="A3" s="1"/>
      <c r="B3" s="8" t="s">
        <v>346</v>
      </c>
      <c r="C3" s="7"/>
      <c r="D3" s="7"/>
      <c r="E3" s="9"/>
      <c r="F3" s="5"/>
      <c r="G3" s="6"/>
      <c r="H3" s="6"/>
      <c r="I3" s="23"/>
      <c r="J3" s="23"/>
    </row>
    <row r="4" spans="1:10" ht="15" customHeight="1">
      <c r="A4" s="1"/>
      <c r="B4" s="10" t="s">
        <v>286</v>
      </c>
      <c r="C4" s="11"/>
      <c r="D4" s="11"/>
      <c r="E4" s="12"/>
      <c r="F4" s="5"/>
      <c r="G4" s="6"/>
      <c r="H4" s="6"/>
      <c r="I4" s="23"/>
      <c r="J4" s="23"/>
    </row>
    <row r="5" spans="1:10" ht="15" customHeight="1">
      <c r="A5" s="13"/>
      <c r="B5" s="14"/>
      <c r="C5" s="14"/>
      <c r="D5" s="14"/>
      <c r="E5" s="24"/>
      <c r="F5" s="6" t="s">
        <v>0</v>
      </c>
      <c r="G5" s="6"/>
      <c r="H5" s="6"/>
      <c r="I5" s="23"/>
      <c r="J5" s="23"/>
    </row>
    <row r="6" spans="1:10" ht="13.5" customHeight="1">
      <c r="A6" s="25"/>
      <c r="B6" s="25" t="s">
        <v>56</v>
      </c>
      <c r="C6" s="25" t="s">
        <v>172</v>
      </c>
      <c r="D6" s="25" t="s">
        <v>229</v>
      </c>
      <c r="E6" s="5"/>
      <c r="F6" s="6"/>
      <c r="G6" s="6"/>
      <c r="H6" s="6"/>
      <c r="I6" s="6"/>
      <c r="J6" s="23"/>
    </row>
    <row r="7" spans="1:10" ht="13.5" customHeight="1">
      <c r="A7" s="26" t="s">
        <v>2</v>
      </c>
      <c r="B7" s="26" t="s">
        <v>38</v>
      </c>
      <c r="C7" s="26" t="s">
        <v>302</v>
      </c>
      <c r="D7" s="26" t="s">
        <v>170</v>
      </c>
      <c r="E7" s="27" t="s">
        <v>302</v>
      </c>
      <c r="F7" s="6"/>
      <c r="G7" s="6"/>
      <c r="H7" s="6"/>
      <c r="I7" s="6"/>
      <c r="J7" s="23"/>
    </row>
    <row r="8" spans="1:10" ht="13.5" customHeight="1">
      <c r="A8" s="26" t="s">
        <v>3</v>
      </c>
      <c r="B8" s="26"/>
      <c r="C8" s="26"/>
      <c r="D8" s="26"/>
      <c r="E8" s="28"/>
      <c r="F8" s="27" t="s">
        <v>302</v>
      </c>
      <c r="G8" s="6"/>
      <c r="H8" s="6"/>
      <c r="I8" s="6"/>
      <c r="J8" s="23"/>
    </row>
    <row r="9" spans="1:10" ht="13.5" customHeight="1">
      <c r="A9" s="25" t="s">
        <v>4</v>
      </c>
      <c r="B9" s="25"/>
      <c r="C9" s="25"/>
      <c r="D9" s="25"/>
      <c r="E9" s="29" t="s">
        <v>311</v>
      </c>
      <c r="F9" s="28" t="s">
        <v>219</v>
      </c>
      <c r="G9" s="5"/>
      <c r="H9" s="6"/>
      <c r="I9" s="6"/>
      <c r="J9" s="23"/>
    </row>
    <row r="10" spans="1:10" ht="13.5" customHeight="1">
      <c r="A10" s="25" t="s">
        <v>5</v>
      </c>
      <c r="B10" s="25" t="s">
        <v>55</v>
      </c>
      <c r="C10" s="25" t="s">
        <v>311</v>
      </c>
      <c r="D10" s="25" t="s">
        <v>175</v>
      </c>
      <c r="E10" s="30"/>
      <c r="F10" s="1"/>
      <c r="G10" s="27" t="s">
        <v>302</v>
      </c>
      <c r="H10" s="6"/>
      <c r="I10" s="6"/>
      <c r="J10" s="23"/>
    </row>
    <row r="11" spans="1:10" ht="13.5" customHeight="1">
      <c r="A11" s="26" t="s">
        <v>6</v>
      </c>
      <c r="B11" s="26" t="s">
        <v>51</v>
      </c>
      <c r="C11" s="26" t="s">
        <v>331</v>
      </c>
      <c r="D11" s="26" t="s">
        <v>104</v>
      </c>
      <c r="E11" s="27" t="s">
        <v>331</v>
      </c>
      <c r="F11" s="1"/>
      <c r="G11" s="28" t="s">
        <v>273</v>
      </c>
      <c r="H11" s="5"/>
      <c r="I11" s="6"/>
      <c r="J11" s="23"/>
    </row>
    <row r="12" spans="1:10" ht="13.5" customHeight="1">
      <c r="A12" s="26" t="s">
        <v>7</v>
      </c>
      <c r="B12" s="26"/>
      <c r="C12" s="26"/>
      <c r="D12" s="26"/>
      <c r="E12" s="28"/>
      <c r="F12" s="29" t="s">
        <v>344</v>
      </c>
      <c r="G12" s="31"/>
      <c r="H12" s="5"/>
      <c r="I12" s="6"/>
      <c r="J12" s="23"/>
    </row>
    <row r="13" spans="1:10" ht="13.5" customHeight="1">
      <c r="A13" s="25" t="s">
        <v>8</v>
      </c>
      <c r="B13" s="25"/>
      <c r="C13" s="25"/>
      <c r="D13" s="25"/>
      <c r="E13" s="29" t="s">
        <v>344</v>
      </c>
      <c r="F13" s="30" t="s">
        <v>280</v>
      </c>
      <c r="G13" s="1"/>
      <c r="H13" s="5"/>
      <c r="I13" s="6"/>
      <c r="J13" s="23"/>
    </row>
    <row r="14" spans="1:10" ht="13.5" customHeight="1">
      <c r="A14" s="25" t="s">
        <v>9</v>
      </c>
      <c r="B14" s="25" t="s">
        <v>48</v>
      </c>
      <c r="C14" s="25" t="s">
        <v>344</v>
      </c>
      <c r="D14" s="25" t="s">
        <v>104</v>
      </c>
      <c r="E14" s="30"/>
      <c r="F14" s="6"/>
      <c r="G14" s="1"/>
      <c r="H14" s="27" t="s">
        <v>326</v>
      </c>
      <c r="I14" s="6"/>
      <c r="J14" s="23"/>
    </row>
    <row r="15" spans="1:10" ht="15" customHeight="1">
      <c r="A15" s="14"/>
      <c r="B15" s="14"/>
      <c r="C15" s="14"/>
      <c r="D15" s="14"/>
      <c r="E15" s="6"/>
      <c r="F15" s="6"/>
      <c r="G15" s="1"/>
      <c r="H15" s="28" t="s">
        <v>324</v>
      </c>
      <c r="I15" s="5"/>
      <c r="J15" s="23"/>
    </row>
    <row r="16" spans="1:10" ht="13.5" customHeight="1">
      <c r="A16" s="26" t="s">
        <v>10</v>
      </c>
      <c r="B16" s="26" t="s">
        <v>52</v>
      </c>
      <c r="C16" s="26" t="s">
        <v>339</v>
      </c>
      <c r="D16" s="26" t="s">
        <v>227</v>
      </c>
      <c r="E16" s="27" t="s">
        <v>339</v>
      </c>
      <c r="F16" s="6"/>
      <c r="G16" s="1"/>
      <c r="H16" s="31"/>
      <c r="I16" s="5"/>
      <c r="J16" s="23"/>
    </row>
    <row r="17" spans="1:10" ht="13.5" customHeight="1">
      <c r="A17" s="26" t="s">
        <v>11</v>
      </c>
      <c r="B17" s="26"/>
      <c r="C17" s="26"/>
      <c r="D17" s="26"/>
      <c r="E17" s="28"/>
      <c r="F17" s="27" t="s">
        <v>322</v>
      </c>
      <c r="G17" s="1"/>
      <c r="H17" s="31"/>
      <c r="I17" s="5"/>
      <c r="J17" s="23"/>
    </row>
    <row r="18" spans="1:10" ht="13.5" customHeight="1">
      <c r="A18" s="25" t="s">
        <v>12</v>
      </c>
      <c r="B18" s="25" t="s">
        <v>41</v>
      </c>
      <c r="C18" s="25" t="s">
        <v>320</v>
      </c>
      <c r="D18" s="25" t="s">
        <v>248</v>
      </c>
      <c r="E18" s="29" t="s">
        <v>322</v>
      </c>
      <c r="F18" s="28" t="s">
        <v>305</v>
      </c>
      <c r="G18" s="31"/>
      <c r="H18" s="31"/>
      <c r="I18" s="5"/>
      <c r="J18" s="23"/>
    </row>
    <row r="19" spans="1:10" ht="13.5" customHeight="1">
      <c r="A19" s="25" t="s">
        <v>13</v>
      </c>
      <c r="B19" s="25" t="s">
        <v>47</v>
      </c>
      <c r="C19" s="25" t="s">
        <v>322</v>
      </c>
      <c r="D19" s="25" t="s">
        <v>174</v>
      </c>
      <c r="E19" s="30" t="s">
        <v>309</v>
      </c>
      <c r="F19" s="1"/>
      <c r="G19" s="29" t="s">
        <v>326</v>
      </c>
      <c r="H19" s="31"/>
      <c r="I19" s="5"/>
      <c r="J19" s="23"/>
    </row>
    <row r="20" spans="1:10" ht="13.5" customHeight="1">
      <c r="A20" s="26" t="s">
        <v>14</v>
      </c>
      <c r="B20" s="26" t="s">
        <v>43</v>
      </c>
      <c r="C20" s="26" t="s">
        <v>325</v>
      </c>
      <c r="D20" s="26" t="s">
        <v>279</v>
      </c>
      <c r="E20" s="27" t="s">
        <v>325</v>
      </c>
      <c r="F20" s="1"/>
      <c r="G20" s="30" t="s">
        <v>318</v>
      </c>
      <c r="H20" s="1"/>
      <c r="I20" s="5"/>
      <c r="J20" s="23"/>
    </row>
    <row r="21" spans="1:10" ht="13.5" customHeight="1">
      <c r="A21" s="26" t="s">
        <v>15</v>
      </c>
      <c r="B21" s="26"/>
      <c r="C21" s="26"/>
      <c r="D21" s="26"/>
      <c r="E21" s="28"/>
      <c r="F21" s="29" t="s">
        <v>326</v>
      </c>
      <c r="G21" s="5"/>
      <c r="H21" s="1"/>
      <c r="I21" s="5"/>
      <c r="J21" s="23"/>
    </row>
    <row r="22" spans="1:10" ht="13.5" customHeight="1">
      <c r="A22" s="25" t="s">
        <v>16</v>
      </c>
      <c r="B22" s="25"/>
      <c r="C22" s="25"/>
      <c r="D22" s="25"/>
      <c r="E22" s="29" t="s">
        <v>326</v>
      </c>
      <c r="F22" s="30" t="s">
        <v>308</v>
      </c>
      <c r="G22" s="6" t="s">
        <v>0</v>
      </c>
      <c r="H22" s="1"/>
      <c r="I22" s="5"/>
      <c r="J22" s="23"/>
    </row>
    <row r="23" spans="1:10" ht="13.5" customHeight="1">
      <c r="A23" s="25" t="s">
        <v>17</v>
      </c>
      <c r="B23" s="25" t="s">
        <v>44</v>
      </c>
      <c r="C23" s="25" t="s">
        <v>326</v>
      </c>
      <c r="D23" s="25" t="s">
        <v>176</v>
      </c>
      <c r="E23" s="30"/>
      <c r="F23" s="6"/>
      <c r="G23" s="6"/>
      <c r="H23" s="1"/>
      <c r="I23" s="5"/>
      <c r="J23" s="23"/>
    </row>
    <row r="24" spans="1:10" ht="15" customHeight="1">
      <c r="A24" s="14"/>
      <c r="B24" s="14"/>
      <c r="C24" s="14"/>
      <c r="D24" s="14"/>
      <c r="E24" s="6"/>
      <c r="F24" s="6"/>
      <c r="G24" s="6"/>
      <c r="H24" s="1"/>
      <c r="I24" s="29" t="s">
        <v>326</v>
      </c>
      <c r="J24" s="32"/>
    </row>
    <row r="25" spans="1:10" ht="13.5" customHeight="1">
      <c r="A25" s="26" t="s">
        <v>18</v>
      </c>
      <c r="B25" s="26" t="s">
        <v>42</v>
      </c>
      <c r="C25" s="26" t="s">
        <v>310</v>
      </c>
      <c r="D25" s="26" t="s">
        <v>174</v>
      </c>
      <c r="E25" s="27" t="s">
        <v>310</v>
      </c>
      <c r="F25" s="6"/>
      <c r="G25" s="6"/>
      <c r="H25" s="1"/>
      <c r="I25" s="28" t="s">
        <v>334</v>
      </c>
      <c r="J25" s="32"/>
    </row>
    <row r="26" spans="1:10" ht="13.5" customHeight="1">
      <c r="A26" s="26" t="s">
        <v>19</v>
      </c>
      <c r="B26" s="26"/>
      <c r="C26" s="26"/>
      <c r="D26" s="26"/>
      <c r="E26" s="28"/>
      <c r="F26" s="27" t="s">
        <v>310</v>
      </c>
      <c r="G26" s="6"/>
      <c r="H26" s="1"/>
      <c r="I26" s="5"/>
      <c r="J26" s="23"/>
    </row>
    <row r="27" spans="1:10" ht="13.5" customHeight="1">
      <c r="A27" s="25" t="s">
        <v>20</v>
      </c>
      <c r="B27" s="25"/>
      <c r="C27" s="25"/>
      <c r="D27" s="25"/>
      <c r="E27" s="29" t="s">
        <v>327</v>
      </c>
      <c r="F27" s="28" t="s">
        <v>274</v>
      </c>
      <c r="G27" s="5"/>
      <c r="H27" s="1"/>
      <c r="I27" s="5"/>
      <c r="J27" s="23"/>
    </row>
    <row r="28" spans="1:10" ht="13.5" customHeight="1">
      <c r="A28" s="25" t="s">
        <v>21</v>
      </c>
      <c r="B28" s="25" t="s">
        <v>53</v>
      </c>
      <c r="C28" s="25" t="s">
        <v>327</v>
      </c>
      <c r="D28" s="25" t="s">
        <v>104</v>
      </c>
      <c r="E28" s="30"/>
      <c r="F28" s="1"/>
      <c r="G28" s="27" t="s">
        <v>310</v>
      </c>
      <c r="H28" s="1"/>
      <c r="I28" s="5"/>
      <c r="J28" s="23"/>
    </row>
    <row r="29" spans="1:10" ht="13.5" customHeight="1">
      <c r="A29" s="26" t="s">
        <v>22</v>
      </c>
      <c r="B29" s="26" t="s">
        <v>54</v>
      </c>
      <c r="C29" s="26" t="s">
        <v>332</v>
      </c>
      <c r="D29" s="26" t="s">
        <v>174</v>
      </c>
      <c r="E29" s="27" t="s">
        <v>337</v>
      </c>
      <c r="F29" s="1"/>
      <c r="G29" s="28" t="s">
        <v>316</v>
      </c>
      <c r="H29" s="31"/>
      <c r="I29" s="5"/>
      <c r="J29" s="23"/>
    </row>
    <row r="30" spans="1:10" ht="13.5" customHeight="1">
      <c r="A30" s="26" t="s">
        <v>23</v>
      </c>
      <c r="B30" s="26" t="s">
        <v>39</v>
      </c>
      <c r="C30" s="26" t="s">
        <v>337</v>
      </c>
      <c r="D30" s="26" t="s">
        <v>279</v>
      </c>
      <c r="E30" s="28" t="s">
        <v>315</v>
      </c>
      <c r="F30" s="29" t="s">
        <v>297</v>
      </c>
      <c r="G30" s="31"/>
      <c r="H30" s="31"/>
      <c r="I30" s="5"/>
      <c r="J30" s="23"/>
    </row>
    <row r="31" spans="1:10" ht="13.5" customHeight="1">
      <c r="A31" s="25" t="s">
        <v>24</v>
      </c>
      <c r="B31" s="25"/>
      <c r="C31" s="25"/>
      <c r="D31" s="25"/>
      <c r="E31" s="29" t="s">
        <v>297</v>
      </c>
      <c r="F31" s="30" t="s">
        <v>195</v>
      </c>
      <c r="G31" s="1"/>
      <c r="H31" s="31"/>
      <c r="I31" s="5"/>
      <c r="J31" s="23"/>
    </row>
    <row r="32" spans="1:10" ht="13.5" customHeight="1">
      <c r="A32" s="25" t="s">
        <v>25</v>
      </c>
      <c r="B32" s="25" t="s">
        <v>50</v>
      </c>
      <c r="C32" s="25" t="s">
        <v>297</v>
      </c>
      <c r="D32" s="25" t="s">
        <v>105</v>
      </c>
      <c r="E32" s="30"/>
      <c r="F32" s="6"/>
      <c r="G32" s="1"/>
      <c r="H32" s="29" t="s">
        <v>342</v>
      </c>
      <c r="I32" s="5"/>
      <c r="J32" s="23"/>
    </row>
    <row r="33" spans="1:10" ht="15" customHeight="1">
      <c r="A33" s="14"/>
      <c r="B33" s="14"/>
      <c r="C33" s="14"/>
      <c r="D33" s="14"/>
      <c r="E33" s="6"/>
      <c r="F33" s="6"/>
      <c r="G33" s="1"/>
      <c r="H33" s="30" t="s">
        <v>221</v>
      </c>
      <c r="I33" s="6"/>
      <c r="J33" s="23"/>
    </row>
    <row r="34" spans="1:10" ht="13.5" customHeight="1">
      <c r="A34" s="26" t="s">
        <v>26</v>
      </c>
      <c r="B34" s="26" t="s">
        <v>46</v>
      </c>
      <c r="C34" s="26" t="s">
        <v>336</v>
      </c>
      <c r="D34" s="26" t="s">
        <v>248</v>
      </c>
      <c r="E34" s="27" t="s">
        <v>336</v>
      </c>
      <c r="F34" s="6"/>
      <c r="G34" s="1"/>
      <c r="H34" s="5"/>
      <c r="I34" s="6"/>
      <c r="J34" s="23"/>
    </row>
    <row r="35" spans="1:10" ht="13.5" customHeight="1">
      <c r="A35" s="26" t="s">
        <v>27</v>
      </c>
      <c r="B35" s="26"/>
      <c r="C35" s="26"/>
      <c r="D35" s="26"/>
      <c r="E35" s="28"/>
      <c r="F35" s="27" t="s">
        <v>323</v>
      </c>
      <c r="G35" s="1"/>
      <c r="H35" s="5"/>
      <c r="I35" s="6"/>
      <c r="J35" s="23"/>
    </row>
    <row r="36" spans="1:10" ht="13.5" customHeight="1">
      <c r="A36" s="25" t="s">
        <v>28</v>
      </c>
      <c r="B36" s="25"/>
      <c r="C36" s="25"/>
      <c r="D36" s="25"/>
      <c r="E36" s="29" t="s">
        <v>323</v>
      </c>
      <c r="F36" s="28" t="s">
        <v>306</v>
      </c>
      <c r="G36" s="31"/>
      <c r="H36" s="5"/>
      <c r="I36" s="6"/>
      <c r="J36" s="23"/>
    </row>
    <row r="37" spans="1:10" ht="13.5" customHeight="1">
      <c r="A37" s="25" t="s">
        <v>29</v>
      </c>
      <c r="B37" s="25" t="s">
        <v>49</v>
      </c>
      <c r="C37" s="25" t="s">
        <v>323</v>
      </c>
      <c r="D37" s="25" t="s">
        <v>279</v>
      </c>
      <c r="E37" s="30"/>
      <c r="F37" s="1"/>
      <c r="G37" s="29" t="s">
        <v>342</v>
      </c>
      <c r="H37" s="5"/>
      <c r="I37" s="6"/>
      <c r="J37" s="23"/>
    </row>
    <row r="38" spans="1:10" ht="13.5" customHeight="1">
      <c r="A38" s="26" t="s">
        <v>30</v>
      </c>
      <c r="B38" s="26" t="s">
        <v>45</v>
      </c>
      <c r="C38" s="26" t="s">
        <v>295</v>
      </c>
      <c r="D38" s="26" t="s">
        <v>170</v>
      </c>
      <c r="E38" s="27" t="s">
        <v>295</v>
      </c>
      <c r="F38" s="1"/>
      <c r="G38" s="30" t="s">
        <v>277</v>
      </c>
      <c r="H38" s="6"/>
      <c r="I38" s="6"/>
      <c r="J38" s="23"/>
    </row>
    <row r="39" spans="1:10" ht="13.5" customHeight="1">
      <c r="A39" s="26" t="s">
        <v>31</v>
      </c>
      <c r="B39" s="26"/>
      <c r="C39" s="26"/>
      <c r="D39" s="26"/>
      <c r="E39" s="28"/>
      <c r="F39" s="29" t="s">
        <v>342</v>
      </c>
      <c r="G39" s="5"/>
      <c r="H39" s="6"/>
      <c r="I39" s="6"/>
      <c r="J39" s="23"/>
    </row>
    <row r="40" spans="1:10" ht="13.5" customHeight="1">
      <c r="A40" s="25" t="s">
        <v>32</v>
      </c>
      <c r="B40" s="25"/>
      <c r="C40" s="25"/>
      <c r="D40" s="25"/>
      <c r="E40" s="29" t="s">
        <v>342</v>
      </c>
      <c r="F40" s="30" t="s">
        <v>314</v>
      </c>
      <c r="G40" s="6"/>
      <c r="H40" s="6"/>
      <c r="I40" s="6"/>
      <c r="J40" s="23"/>
    </row>
    <row r="41" spans="1:10" ht="13.5" customHeight="1">
      <c r="A41" s="25" t="s">
        <v>33</v>
      </c>
      <c r="B41" s="25" t="s">
        <v>40</v>
      </c>
      <c r="C41" s="25" t="s">
        <v>342</v>
      </c>
      <c r="D41" s="25" t="s">
        <v>174</v>
      </c>
      <c r="E41" s="30"/>
      <c r="F41" s="6"/>
      <c r="G41" s="6"/>
      <c r="H41" s="6"/>
      <c r="I41" s="6"/>
      <c r="J41" s="23"/>
    </row>
    <row r="42" spans="1:10" ht="15" customHeight="1">
      <c r="A42" s="33"/>
      <c r="B42" s="33"/>
      <c r="C42" s="33"/>
      <c r="D42" s="33"/>
      <c r="E42" s="23"/>
      <c r="F42" s="23"/>
      <c r="G42" s="23"/>
      <c r="H42" s="23"/>
      <c r="I42" s="23"/>
      <c r="J42" s="23"/>
    </row>
  </sheetData>
  <sheetProtection/>
  <printOptions/>
  <pageMargins left="0.2" right="0.2" top="0.2" bottom="0.3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365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321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282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56</v>
      </c>
      <c r="C6" s="15" t="s">
        <v>263</v>
      </c>
      <c r="D6" s="15" t="s">
        <v>229</v>
      </c>
      <c r="E6" s="15" t="s">
        <v>251</v>
      </c>
      <c r="F6" s="15" t="s">
        <v>168</v>
      </c>
      <c r="G6" s="15" t="s">
        <v>262</v>
      </c>
      <c r="H6" s="15" t="s">
        <v>173</v>
      </c>
      <c r="I6" s="16"/>
      <c r="J6" s="17"/>
    </row>
    <row r="7" spans="1:10" ht="14.25" customHeight="1">
      <c r="A7" s="15" t="s">
        <v>2</v>
      </c>
      <c r="B7" s="15" t="s">
        <v>125</v>
      </c>
      <c r="C7" s="15" t="s">
        <v>333</v>
      </c>
      <c r="D7" s="15" t="s">
        <v>175</v>
      </c>
      <c r="E7" s="15" t="s">
        <v>2</v>
      </c>
      <c r="F7" s="15" t="s">
        <v>79</v>
      </c>
      <c r="G7" s="15" t="s">
        <v>201</v>
      </c>
      <c r="H7" s="15" t="s">
        <v>3</v>
      </c>
      <c r="I7" s="16"/>
      <c r="J7" s="17"/>
    </row>
    <row r="8" spans="1:10" ht="14.25" customHeight="1">
      <c r="A8" s="15" t="s">
        <v>3</v>
      </c>
      <c r="B8" s="15" t="s">
        <v>118</v>
      </c>
      <c r="C8" s="15" t="s">
        <v>341</v>
      </c>
      <c r="D8" s="15" t="s">
        <v>174</v>
      </c>
      <c r="E8" s="15" t="s">
        <v>3</v>
      </c>
      <c r="F8" s="15" t="s">
        <v>93</v>
      </c>
      <c r="G8" s="15" t="s">
        <v>217</v>
      </c>
      <c r="H8" s="15" t="s">
        <v>2</v>
      </c>
      <c r="I8" s="16"/>
      <c r="J8" s="17"/>
    </row>
    <row r="9" spans="1:10" ht="14.25" customHeight="1">
      <c r="A9" s="15" t="s">
        <v>4</v>
      </c>
      <c r="B9" s="15" t="s">
        <v>117</v>
      </c>
      <c r="C9" s="15" t="s">
        <v>319</v>
      </c>
      <c r="D9" s="15" t="s">
        <v>247</v>
      </c>
      <c r="E9" s="15" t="s">
        <v>1</v>
      </c>
      <c r="F9" s="15" t="s">
        <v>62</v>
      </c>
      <c r="G9" s="15" t="s">
        <v>196</v>
      </c>
      <c r="H9" s="15" t="s">
        <v>4</v>
      </c>
      <c r="I9" s="16"/>
      <c r="J9" s="17"/>
    </row>
    <row r="10" spans="1:10" ht="15" customHeight="1">
      <c r="A10" s="18"/>
      <c r="B10" s="18"/>
      <c r="C10" s="19"/>
      <c r="D10" s="19"/>
      <c r="E10" s="19"/>
      <c r="F10" s="19"/>
      <c r="G10" s="19"/>
      <c r="H10" s="19"/>
      <c r="I10" s="20"/>
      <c r="J10" s="20"/>
    </row>
    <row r="11" spans="1:10" ht="14.25" customHeight="1">
      <c r="A11" s="17"/>
      <c r="B11" s="21"/>
      <c r="C11" s="15"/>
      <c r="D11" s="15" t="s">
        <v>230</v>
      </c>
      <c r="E11" s="15" t="s">
        <v>235</v>
      </c>
      <c r="F11" s="15" t="s">
        <v>236</v>
      </c>
      <c r="G11" s="15" t="s">
        <v>237</v>
      </c>
      <c r="H11" s="15" t="s">
        <v>238</v>
      </c>
      <c r="I11" s="15" t="s">
        <v>246</v>
      </c>
      <c r="J11" s="15" t="s">
        <v>272</v>
      </c>
    </row>
    <row r="12" spans="1:10" ht="14.25" customHeight="1">
      <c r="A12" s="17"/>
      <c r="B12" s="21"/>
      <c r="C12" s="15" t="s">
        <v>60</v>
      </c>
      <c r="D12" s="15" t="s">
        <v>110</v>
      </c>
      <c r="E12" s="15" t="s">
        <v>114</v>
      </c>
      <c r="F12" s="15" t="s">
        <v>114</v>
      </c>
      <c r="G12" s="15"/>
      <c r="H12" s="15"/>
      <c r="I12" s="15" t="s">
        <v>72</v>
      </c>
      <c r="J12" s="15" t="s">
        <v>3</v>
      </c>
    </row>
    <row r="13" spans="1:10" ht="14.25" customHeight="1">
      <c r="A13" s="17"/>
      <c r="B13" s="21"/>
      <c r="C13" s="15" t="s">
        <v>66</v>
      </c>
      <c r="D13" s="15" t="s">
        <v>166</v>
      </c>
      <c r="E13" s="15" t="s">
        <v>183</v>
      </c>
      <c r="F13" s="15" t="s">
        <v>114</v>
      </c>
      <c r="G13" s="15" t="s">
        <v>114</v>
      </c>
      <c r="H13" s="15"/>
      <c r="I13" s="15" t="s">
        <v>73</v>
      </c>
      <c r="J13" s="15" t="s">
        <v>2</v>
      </c>
    </row>
    <row r="14" spans="1:10" ht="14.25" customHeight="1">
      <c r="A14" s="17"/>
      <c r="B14" s="21"/>
      <c r="C14" s="15" t="s">
        <v>59</v>
      </c>
      <c r="D14" s="15" t="s">
        <v>113</v>
      </c>
      <c r="E14" s="15" t="s">
        <v>165</v>
      </c>
      <c r="F14" s="15" t="s">
        <v>177</v>
      </c>
      <c r="G14" s="15" t="s">
        <v>166</v>
      </c>
      <c r="H14" s="15"/>
      <c r="I14" s="15" t="s">
        <v>60</v>
      </c>
      <c r="J14" s="15" t="s">
        <v>4</v>
      </c>
    </row>
    <row r="15" spans="1:10" ht="15" customHeight="1">
      <c r="A15" s="6"/>
      <c r="B15" s="6"/>
      <c r="C15" s="24"/>
      <c r="D15" s="24"/>
      <c r="E15" s="24"/>
      <c r="F15" s="24"/>
      <c r="G15" s="24"/>
      <c r="H15" s="24"/>
      <c r="I15" s="34"/>
      <c r="J15" s="35"/>
    </row>
    <row r="16" spans="1:10" ht="14.25" customHeight="1">
      <c r="A16" s="15"/>
      <c r="B16" s="15" t="s">
        <v>56</v>
      </c>
      <c r="C16" s="15" t="s">
        <v>264</v>
      </c>
      <c r="D16" s="15" t="s">
        <v>229</v>
      </c>
      <c r="E16" s="15" t="s">
        <v>251</v>
      </c>
      <c r="F16" s="15" t="s">
        <v>168</v>
      </c>
      <c r="G16" s="15" t="s">
        <v>262</v>
      </c>
      <c r="H16" s="15" t="s">
        <v>173</v>
      </c>
      <c r="I16" s="16"/>
      <c r="J16" s="17"/>
    </row>
    <row r="17" spans="1:10" ht="14.25" customHeight="1">
      <c r="A17" s="15" t="s">
        <v>2</v>
      </c>
      <c r="B17" s="15" t="s">
        <v>122</v>
      </c>
      <c r="C17" s="15" t="s">
        <v>335</v>
      </c>
      <c r="D17" s="15" t="s">
        <v>174</v>
      </c>
      <c r="E17" s="15" t="s">
        <v>2</v>
      </c>
      <c r="F17" s="15" t="s">
        <v>88</v>
      </c>
      <c r="G17" s="15" t="s">
        <v>222</v>
      </c>
      <c r="H17" s="15" t="s">
        <v>3</v>
      </c>
      <c r="I17" s="16"/>
      <c r="J17" s="17"/>
    </row>
    <row r="18" spans="1:10" ht="14.25" customHeight="1">
      <c r="A18" s="15" t="s">
        <v>3</v>
      </c>
      <c r="B18" s="15" t="s">
        <v>121</v>
      </c>
      <c r="C18" s="15" t="s">
        <v>338</v>
      </c>
      <c r="D18" s="15" t="s">
        <v>171</v>
      </c>
      <c r="E18" s="15" t="s">
        <v>3</v>
      </c>
      <c r="F18" s="15" t="s">
        <v>93</v>
      </c>
      <c r="G18" s="15" t="s">
        <v>225</v>
      </c>
      <c r="H18" s="15" t="s">
        <v>2</v>
      </c>
      <c r="I18" s="16"/>
      <c r="J18" s="17"/>
    </row>
    <row r="19" spans="1:10" ht="14.25" customHeight="1">
      <c r="A19" s="15" t="s">
        <v>4</v>
      </c>
      <c r="B19" s="15" t="s">
        <v>115</v>
      </c>
      <c r="C19" s="15" t="s">
        <v>303</v>
      </c>
      <c r="D19" s="15" t="s">
        <v>170</v>
      </c>
      <c r="E19" s="15" t="s">
        <v>1</v>
      </c>
      <c r="F19" s="15" t="s">
        <v>58</v>
      </c>
      <c r="G19" s="15" t="s">
        <v>191</v>
      </c>
      <c r="H19" s="15" t="s">
        <v>4</v>
      </c>
      <c r="I19" s="16"/>
      <c r="J19" s="17"/>
    </row>
    <row r="20" spans="1:10" ht="15" customHeight="1">
      <c r="A20" s="18"/>
      <c r="B20" s="18"/>
      <c r="C20" s="19"/>
      <c r="D20" s="19"/>
      <c r="E20" s="19"/>
      <c r="F20" s="19"/>
      <c r="G20" s="19"/>
      <c r="H20" s="19"/>
      <c r="I20" s="20"/>
      <c r="J20" s="20"/>
    </row>
    <row r="21" spans="1:10" ht="14.25" customHeight="1">
      <c r="A21" s="17"/>
      <c r="B21" s="21"/>
      <c r="C21" s="15"/>
      <c r="D21" s="15" t="s">
        <v>230</v>
      </c>
      <c r="E21" s="15" t="s">
        <v>235</v>
      </c>
      <c r="F21" s="15" t="s">
        <v>236</v>
      </c>
      <c r="G21" s="15" t="s">
        <v>237</v>
      </c>
      <c r="H21" s="15" t="s">
        <v>238</v>
      </c>
      <c r="I21" s="15" t="s">
        <v>246</v>
      </c>
      <c r="J21" s="15" t="s">
        <v>272</v>
      </c>
    </row>
    <row r="22" spans="1:10" ht="14.25" customHeight="1">
      <c r="A22" s="17"/>
      <c r="B22" s="21"/>
      <c r="C22" s="15" t="s">
        <v>60</v>
      </c>
      <c r="D22" s="15" t="s">
        <v>112</v>
      </c>
      <c r="E22" s="15" t="s">
        <v>114</v>
      </c>
      <c r="F22" s="15" t="s">
        <v>183</v>
      </c>
      <c r="G22" s="15"/>
      <c r="H22" s="15"/>
      <c r="I22" s="15" t="s">
        <v>72</v>
      </c>
      <c r="J22" s="15" t="s">
        <v>3</v>
      </c>
    </row>
    <row r="23" spans="1:10" ht="14.25" customHeight="1">
      <c r="A23" s="17"/>
      <c r="B23" s="21"/>
      <c r="C23" s="15" t="s">
        <v>66</v>
      </c>
      <c r="D23" s="15" t="s">
        <v>113</v>
      </c>
      <c r="E23" s="15" t="s">
        <v>185</v>
      </c>
      <c r="F23" s="15" t="s">
        <v>111</v>
      </c>
      <c r="G23" s="15"/>
      <c r="H23" s="15"/>
      <c r="I23" s="15" t="s">
        <v>72</v>
      </c>
      <c r="J23" s="15" t="s">
        <v>2</v>
      </c>
    </row>
    <row r="24" spans="1:10" ht="14.25" customHeight="1">
      <c r="A24" s="17"/>
      <c r="B24" s="21"/>
      <c r="C24" s="15" t="s">
        <v>59</v>
      </c>
      <c r="D24" s="15" t="s">
        <v>166</v>
      </c>
      <c r="E24" s="15" t="s">
        <v>112</v>
      </c>
      <c r="F24" s="15" t="s">
        <v>180</v>
      </c>
      <c r="G24" s="15" t="s">
        <v>112</v>
      </c>
      <c r="H24" s="15" t="s">
        <v>182</v>
      </c>
      <c r="I24" s="15" t="s">
        <v>66</v>
      </c>
      <c r="J24" s="15" t="s">
        <v>4</v>
      </c>
    </row>
    <row r="25" spans="1:10" ht="15" customHeight="1">
      <c r="A25" s="6"/>
      <c r="B25" s="6"/>
      <c r="C25" s="24"/>
      <c r="D25" s="24"/>
      <c r="E25" s="24"/>
      <c r="F25" s="24"/>
      <c r="G25" s="24"/>
      <c r="H25" s="24"/>
      <c r="I25" s="34"/>
      <c r="J25" s="35"/>
    </row>
  </sheetData>
  <sheetProtection/>
  <printOptions/>
  <pageMargins left="0.2" right="0.2" top="0.2" bottom="0.3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7" ht="18" customHeight="1">
      <c r="A2" s="1"/>
      <c r="B2" s="2" t="s">
        <v>365</v>
      </c>
      <c r="C2" s="3"/>
      <c r="D2" s="3"/>
      <c r="E2" s="4"/>
      <c r="F2" s="5"/>
      <c r="G2" s="6"/>
    </row>
    <row r="3" spans="1:7" ht="15" customHeight="1">
      <c r="A3" s="1"/>
      <c r="B3" s="8" t="s">
        <v>349</v>
      </c>
      <c r="C3" s="7"/>
      <c r="D3" s="7"/>
      <c r="E3" s="9"/>
      <c r="F3" s="5"/>
      <c r="G3" s="6"/>
    </row>
    <row r="4" spans="1:7" ht="15" customHeight="1">
      <c r="A4" s="1"/>
      <c r="B4" s="10" t="s">
        <v>169</v>
      </c>
      <c r="C4" s="11"/>
      <c r="D4" s="11"/>
      <c r="E4" s="12"/>
      <c r="F4" s="5"/>
      <c r="G4" s="6"/>
    </row>
    <row r="5" spans="1:7" ht="15" customHeight="1">
      <c r="A5" s="13"/>
      <c r="B5" s="14"/>
      <c r="C5" s="14"/>
      <c r="D5" s="14"/>
      <c r="E5" s="24"/>
      <c r="F5" s="6"/>
      <c r="G5" s="6"/>
    </row>
    <row r="6" spans="1:7" ht="13.5" customHeight="1">
      <c r="A6" s="25"/>
      <c r="B6" s="25" t="s">
        <v>56</v>
      </c>
      <c r="C6" s="25" t="s">
        <v>172</v>
      </c>
      <c r="D6" s="25" t="s">
        <v>229</v>
      </c>
      <c r="E6" s="5"/>
      <c r="F6" s="6"/>
      <c r="G6" s="6"/>
    </row>
    <row r="7" spans="1:7" ht="13.5" customHeight="1">
      <c r="A7" s="25" t="s">
        <v>2</v>
      </c>
      <c r="B7" s="25" t="s">
        <v>38</v>
      </c>
      <c r="C7" s="25" t="s">
        <v>341</v>
      </c>
      <c r="D7" s="25" t="s">
        <v>174</v>
      </c>
      <c r="E7" s="27" t="s">
        <v>341</v>
      </c>
      <c r="F7" s="6"/>
      <c r="G7" s="6"/>
    </row>
    <row r="8" spans="1:7" ht="13.5" customHeight="1">
      <c r="A8" s="25" t="s">
        <v>3</v>
      </c>
      <c r="B8" s="25" t="s">
        <v>41</v>
      </c>
      <c r="C8" s="25" t="s">
        <v>335</v>
      </c>
      <c r="D8" s="25" t="s">
        <v>174</v>
      </c>
      <c r="E8" s="28" t="s">
        <v>194</v>
      </c>
      <c r="F8" s="29" t="s">
        <v>333</v>
      </c>
      <c r="G8" s="5"/>
    </row>
    <row r="9" spans="1:7" ht="13.5" customHeight="1">
      <c r="A9" s="25" t="s">
        <v>4</v>
      </c>
      <c r="B9" s="25" t="s">
        <v>39</v>
      </c>
      <c r="C9" s="25" t="s">
        <v>333</v>
      </c>
      <c r="D9" s="25" t="s">
        <v>175</v>
      </c>
      <c r="E9" s="29" t="s">
        <v>333</v>
      </c>
      <c r="F9" s="28" t="s">
        <v>202</v>
      </c>
      <c r="G9" s="5"/>
    </row>
    <row r="10" spans="1:7" ht="13.5" customHeight="1">
      <c r="A10" s="25" t="s">
        <v>5</v>
      </c>
      <c r="B10" s="25" t="s">
        <v>40</v>
      </c>
      <c r="C10" s="25" t="s">
        <v>338</v>
      </c>
      <c r="D10" s="25" t="s">
        <v>171</v>
      </c>
      <c r="E10" s="30" t="s">
        <v>212</v>
      </c>
      <c r="F10" s="6"/>
      <c r="G10" s="36"/>
    </row>
    <row r="11" spans="1:7" ht="13.5" customHeight="1">
      <c r="A11" s="33"/>
      <c r="B11" s="33"/>
      <c r="C11" s="33"/>
      <c r="D11" s="33"/>
      <c r="E11" s="37"/>
      <c r="F11" s="23"/>
      <c r="G11" s="37"/>
    </row>
  </sheetData>
  <sheetProtection/>
  <printOptions/>
  <pageMargins left="0.2" right="0.2" top="0.2" bottom="0.3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6">
      <selection activeCell="K33" sqref="K33"/>
    </sheetView>
  </sheetViews>
  <sheetFormatPr defaultColWidth="9.140625" defaultRowHeight="12.75"/>
  <sheetData>
    <row r="1" spans="1:14" ht="15.75">
      <c r="A1" s="43"/>
      <c r="B1" s="44"/>
      <c r="C1" s="45" t="s">
        <v>366</v>
      </c>
      <c r="D1" s="46"/>
      <c r="E1" s="46"/>
      <c r="F1" s="44"/>
      <c r="G1" s="47" t="s">
        <v>367</v>
      </c>
      <c r="H1" s="48"/>
      <c r="I1" s="49"/>
      <c r="J1" s="50"/>
      <c r="K1" s="50"/>
      <c r="L1" s="50"/>
      <c r="M1" s="50"/>
      <c r="N1" s="51"/>
    </row>
    <row r="2" spans="1:14" ht="20.25">
      <c r="A2" s="43"/>
      <c r="B2" s="52"/>
      <c r="C2" s="53" t="s">
        <v>427</v>
      </c>
      <c r="D2" s="46"/>
      <c r="E2" s="46"/>
      <c r="F2" s="44"/>
      <c r="G2" s="47"/>
      <c r="H2" s="48"/>
      <c r="I2" s="54" t="s">
        <v>433</v>
      </c>
      <c r="J2" s="55"/>
      <c r="K2" s="55"/>
      <c r="L2" s="55"/>
      <c r="M2" s="55"/>
      <c r="N2" s="56"/>
    </row>
    <row r="3" spans="1:14" ht="12.75">
      <c r="A3" s="43"/>
      <c r="B3" s="44"/>
      <c r="C3" s="57"/>
      <c r="D3" s="46"/>
      <c r="E3" s="46"/>
      <c r="F3" s="46"/>
      <c r="G3" s="57"/>
      <c r="H3" s="46"/>
      <c r="I3" s="46"/>
      <c r="J3" s="46"/>
      <c r="K3" s="46"/>
      <c r="L3" s="46"/>
      <c r="M3" s="46"/>
      <c r="N3" s="46"/>
    </row>
    <row r="4" spans="1:14" ht="15.75">
      <c r="A4" s="58"/>
      <c r="B4" s="59" t="s">
        <v>370</v>
      </c>
      <c r="C4" s="60" t="s">
        <v>299</v>
      </c>
      <c r="D4" s="61"/>
      <c r="E4" s="62"/>
      <c r="F4" s="59" t="s">
        <v>370</v>
      </c>
      <c r="G4" s="60" t="s">
        <v>248</v>
      </c>
      <c r="H4" s="63"/>
      <c r="I4" s="63"/>
      <c r="J4" s="63"/>
      <c r="K4" s="63"/>
      <c r="L4" s="63"/>
      <c r="M4" s="63"/>
      <c r="N4" s="64"/>
    </row>
    <row r="5" spans="1:14" ht="12.75">
      <c r="A5" s="58"/>
      <c r="B5" s="65" t="s">
        <v>371</v>
      </c>
      <c r="C5" s="66" t="s">
        <v>425</v>
      </c>
      <c r="D5" s="67"/>
      <c r="E5" s="68"/>
      <c r="F5" s="69" t="s">
        <v>373</v>
      </c>
      <c r="G5" s="66" t="s">
        <v>336</v>
      </c>
      <c r="H5" s="55"/>
      <c r="I5" s="55"/>
      <c r="J5" s="55"/>
      <c r="K5" s="55"/>
      <c r="L5" s="55"/>
      <c r="M5" s="55"/>
      <c r="N5" s="56"/>
    </row>
    <row r="6" spans="1:14" ht="12.75">
      <c r="A6" s="58"/>
      <c r="B6" s="70" t="s">
        <v>375</v>
      </c>
      <c r="C6" s="66" t="s">
        <v>424</v>
      </c>
      <c r="D6" s="67"/>
      <c r="E6" s="68"/>
      <c r="F6" s="71" t="s">
        <v>376</v>
      </c>
      <c r="G6" s="72" t="s">
        <v>377</v>
      </c>
      <c r="H6" s="55"/>
      <c r="I6" s="55"/>
      <c r="J6" s="55"/>
      <c r="K6" s="55"/>
      <c r="L6" s="55"/>
      <c r="M6" s="55"/>
      <c r="N6" s="56"/>
    </row>
    <row r="7" spans="1:14" ht="12.75">
      <c r="A7" s="43"/>
      <c r="B7" s="70" t="s">
        <v>378</v>
      </c>
      <c r="C7" s="66" t="s">
        <v>426</v>
      </c>
      <c r="D7" s="67"/>
      <c r="E7" s="68"/>
      <c r="F7" s="71" t="s">
        <v>380</v>
      </c>
      <c r="G7" s="72" t="s">
        <v>374</v>
      </c>
      <c r="H7" s="55"/>
      <c r="I7" s="55"/>
      <c r="J7" s="55"/>
      <c r="K7" s="55"/>
      <c r="L7" s="55"/>
      <c r="M7" s="55"/>
      <c r="N7" s="56"/>
    </row>
    <row r="8" spans="1:14" ht="12.75">
      <c r="A8" s="43"/>
      <c r="B8" s="73" t="s">
        <v>381</v>
      </c>
      <c r="C8" s="74"/>
      <c r="D8" s="75"/>
      <c r="E8" s="76"/>
      <c r="F8" s="73" t="s">
        <v>381</v>
      </c>
      <c r="G8" s="74"/>
      <c r="H8" s="77"/>
      <c r="I8" s="77"/>
      <c r="J8" s="77"/>
      <c r="K8" s="77"/>
      <c r="L8" s="77"/>
      <c r="M8" s="77"/>
      <c r="N8" s="77"/>
    </row>
    <row r="9" spans="1:14" ht="12.75">
      <c r="A9" s="58"/>
      <c r="B9" s="78"/>
      <c r="C9" s="66"/>
      <c r="D9" s="67"/>
      <c r="E9" s="68"/>
      <c r="F9" s="79"/>
      <c r="G9" s="72"/>
      <c r="H9" s="55"/>
      <c r="I9" s="55"/>
      <c r="J9" s="55"/>
      <c r="K9" s="55"/>
      <c r="L9" s="55"/>
      <c r="M9" s="55"/>
      <c r="N9" s="56"/>
    </row>
    <row r="10" spans="1:14" ht="12.75">
      <c r="A10" s="58"/>
      <c r="B10" s="80"/>
      <c r="C10" s="66"/>
      <c r="D10" s="67"/>
      <c r="E10" s="68"/>
      <c r="F10" s="81"/>
      <c r="G10" s="72"/>
      <c r="H10" s="55"/>
      <c r="I10" s="55"/>
      <c r="J10" s="55"/>
      <c r="K10" s="55"/>
      <c r="L10" s="55"/>
      <c r="M10" s="55"/>
      <c r="N10" s="56"/>
    </row>
    <row r="11" spans="1:14" ht="15.75">
      <c r="A11" s="43"/>
      <c r="B11" s="46"/>
      <c r="C11" s="46"/>
      <c r="D11" s="46"/>
      <c r="E11" s="46"/>
      <c r="F11" s="82" t="s">
        <v>382</v>
      </c>
      <c r="G11" s="57"/>
      <c r="H11" s="57"/>
      <c r="I11" s="57"/>
      <c r="J11" s="46"/>
      <c r="K11" s="46"/>
      <c r="L11" s="46"/>
      <c r="M11" s="83"/>
      <c r="N11" s="44"/>
    </row>
    <row r="12" spans="1:14" ht="12.75">
      <c r="A12" s="43"/>
      <c r="B12" s="84" t="s">
        <v>383</v>
      </c>
      <c r="C12" s="46"/>
      <c r="D12" s="46"/>
      <c r="E12" s="46"/>
      <c r="F12" s="85" t="s">
        <v>384</v>
      </c>
      <c r="G12" s="85" t="s">
        <v>385</v>
      </c>
      <c r="H12" s="85" t="s">
        <v>386</v>
      </c>
      <c r="I12" s="85" t="s">
        <v>387</v>
      </c>
      <c r="J12" s="85" t="s">
        <v>388</v>
      </c>
      <c r="K12" s="86" t="s">
        <v>168</v>
      </c>
      <c r="L12" s="87"/>
      <c r="M12" s="88" t="s">
        <v>389</v>
      </c>
      <c r="N12" s="89" t="s">
        <v>390</v>
      </c>
    </row>
    <row r="13" spans="1:14" ht="12.75">
      <c r="A13" s="58"/>
      <c r="B13" s="90" t="s">
        <v>391</v>
      </c>
      <c r="C13" s="91" t="str">
        <f>IF(C5&gt;"",C5,"")</f>
        <v>Jani Jormanainen</v>
      </c>
      <c r="D13" s="91" t="str">
        <f>IF(G5&gt;"",G5,"")</f>
        <v>Aleksi Mustonen</v>
      </c>
      <c r="E13" s="91">
        <f>IF(E5&gt;"",E5&amp;" - "&amp;I5,"")</f>
      </c>
      <c r="F13" s="92">
        <v>10</v>
      </c>
      <c r="G13" s="92">
        <v>-9</v>
      </c>
      <c r="H13" s="93">
        <v>4</v>
      </c>
      <c r="I13" s="92">
        <v>12</v>
      </c>
      <c r="J13" s="92"/>
      <c r="K13" s="94">
        <f>IF(ISBLANK(F13),"",COUNTIF(F13:J13,"&gt;=0"))</f>
        <v>3</v>
      </c>
      <c r="L13" s="95">
        <f>IF(ISBLANK(F13),"",(IF(LEFT(F13,1)="-",1,0)+IF(LEFT(G13,1)="-",1,0)+IF(LEFT(H13,1)="-",1,0)+IF(LEFT(I13,1)="-",1,0)+IF(LEFT(J13,1)="-",1,0)))</f>
        <v>1</v>
      </c>
      <c r="M13" s="96">
        <f>IF(K13=3,1,"")</f>
        <v>1</v>
      </c>
      <c r="N13" s="97">
        <f>IF(L13=3,1,"")</f>
      </c>
    </row>
    <row r="14" spans="1:14" ht="12.75">
      <c r="A14" s="58"/>
      <c r="B14" s="90" t="s">
        <v>392</v>
      </c>
      <c r="C14" s="91" t="str">
        <f>IF(C6&gt;"",C6,"")</f>
        <v>Pauli Hietikko</v>
      </c>
      <c r="D14" s="91" t="str">
        <f>IF(G6&gt;"",G6,"")</f>
        <v>Timo Tamminen</v>
      </c>
      <c r="E14" s="91">
        <f>IF(E6&gt;"",E6&amp;" - "&amp;I6,"")</f>
      </c>
      <c r="F14" s="98" t="s">
        <v>432</v>
      </c>
      <c r="G14" s="92"/>
      <c r="H14" s="92"/>
      <c r="I14" s="92"/>
      <c r="J14" s="92"/>
      <c r="K14" s="94">
        <f>IF(ISBLANK(F14),"",COUNTIF(F14:J14,"&gt;=0"))</f>
        <v>0</v>
      </c>
      <c r="L14" s="95">
        <f>IF(ISBLANK(F14),"",(IF(LEFT(F14,1)="-",1,0)+IF(LEFT(G14,1)="-",1,0)+IF(LEFT(H14,1)="-",1,0)+IF(LEFT(I14,1)="-",1,0)+IF(LEFT(J14,1)="-",1,0)))</f>
        <v>0</v>
      </c>
      <c r="M14" s="96">
        <v>1</v>
      </c>
      <c r="N14" s="97"/>
    </row>
    <row r="15" spans="1:14" ht="12.75">
      <c r="A15" s="58"/>
      <c r="B15" s="99" t="s">
        <v>393</v>
      </c>
      <c r="C15" s="91" t="str">
        <f>IF(C7&gt;"",C7,"")</f>
        <v>Toni Soine</v>
      </c>
      <c r="D15" s="91" t="str">
        <f>IF(G7&gt;"",G7,"")</f>
        <v>Mika Räsänen</v>
      </c>
      <c r="E15" s="100"/>
      <c r="F15" s="98">
        <v>-5</v>
      </c>
      <c r="G15" s="101">
        <v>-11</v>
      </c>
      <c r="H15" s="98">
        <v>-9</v>
      </c>
      <c r="I15" s="98"/>
      <c r="J15" s="98"/>
      <c r="K15" s="94">
        <f aca="true" t="shared" si="0" ref="K15:K22">IF(ISBLANK(F15),"",COUNTIF(F15:J15,"&gt;=0"))</f>
        <v>0</v>
      </c>
      <c r="L15" s="95">
        <f aca="true" t="shared" si="1" ref="L15:L22">IF(ISBLANK(F15),"",(IF(LEFT(F15,1)="-",1,0)+IF(LEFT(G15,1)="-",1,0)+IF(LEFT(H15,1)="-",1,0)+IF(LEFT(I15,1)="-",1,0)+IF(LEFT(J15,1)="-",1,0)))</f>
        <v>3</v>
      </c>
      <c r="M15" s="96">
        <f aca="true" t="shared" si="2" ref="M15:N22">IF(K15=3,1,"")</f>
      </c>
      <c r="N15" s="97">
        <f t="shared" si="2"/>
        <v>1</v>
      </c>
    </row>
    <row r="16" spans="1:14" ht="12.75">
      <c r="A16" s="58"/>
      <c r="B16" s="99" t="s">
        <v>394</v>
      </c>
      <c r="C16" s="91" t="str">
        <f>IF(C6&gt;"",C6,"")</f>
        <v>Pauli Hietikko</v>
      </c>
      <c r="D16" s="91" t="str">
        <f>IF(G5&gt;"",G5,"")</f>
        <v>Aleksi Mustonen</v>
      </c>
      <c r="E16" s="100"/>
      <c r="F16" s="98">
        <v>-8</v>
      </c>
      <c r="G16" s="101">
        <v>2</v>
      </c>
      <c r="H16" s="98">
        <v>7</v>
      </c>
      <c r="I16" s="98">
        <v>2</v>
      </c>
      <c r="J16" s="98"/>
      <c r="K16" s="94">
        <f t="shared" si="0"/>
        <v>3</v>
      </c>
      <c r="L16" s="95">
        <f t="shared" si="1"/>
        <v>1</v>
      </c>
      <c r="M16" s="96">
        <f t="shared" si="2"/>
        <v>1</v>
      </c>
      <c r="N16" s="97">
        <f t="shared" si="2"/>
      </c>
    </row>
    <row r="17" spans="1:14" ht="12.75">
      <c r="A17" s="58"/>
      <c r="B17" s="99" t="s">
        <v>395</v>
      </c>
      <c r="C17" s="91" t="str">
        <f>IF(C5&gt;"",C5,"")</f>
        <v>Jani Jormanainen</v>
      </c>
      <c r="D17" s="91" t="str">
        <f>IF(G7&gt;"",G7,"")</f>
        <v>Mika Räsänen</v>
      </c>
      <c r="E17" s="100"/>
      <c r="F17" s="98">
        <v>-6</v>
      </c>
      <c r="G17" s="101">
        <v>-4</v>
      </c>
      <c r="H17" s="98">
        <v>-12</v>
      </c>
      <c r="I17" s="98"/>
      <c r="J17" s="98"/>
      <c r="K17" s="94">
        <f t="shared" si="0"/>
        <v>0</v>
      </c>
      <c r="L17" s="95">
        <f t="shared" si="1"/>
        <v>3</v>
      </c>
      <c r="M17" s="96">
        <f t="shared" si="2"/>
      </c>
      <c r="N17" s="97">
        <f t="shared" si="2"/>
        <v>1</v>
      </c>
    </row>
    <row r="18" spans="1:14" ht="12.75">
      <c r="A18" s="58"/>
      <c r="B18" s="99" t="s">
        <v>396</v>
      </c>
      <c r="C18" s="91" t="str">
        <f>IF(C7&gt;"",C7,"")</f>
        <v>Toni Soine</v>
      </c>
      <c r="D18" s="91" t="str">
        <f>IF(G6&gt;"",G6,"")</f>
        <v>Timo Tamminen</v>
      </c>
      <c r="E18" s="100"/>
      <c r="F18" s="98" t="s">
        <v>432</v>
      </c>
      <c r="G18" s="101"/>
      <c r="H18" s="98"/>
      <c r="I18" s="98"/>
      <c r="J18" s="98"/>
      <c r="K18" s="94">
        <f t="shared" si="0"/>
        <v>0</v>
      </c>
      <c r="L18" s="95">
        <f t="shared" si="1"/>
        <v>0</v>
      </c>
      <c r="M18" s="96">
        <v>1</v>
      </c>
      <c r="N18" s="97"/>
    </row>
    <row r="19" spans="1:14" ht="12.75">
      <c r="A19" s="58"/>
      <c r="B19" s="99" t="s">
        <v>397</v>
      </c>
      <c r="C19" s="102">
        <f>IF(C9&gt;"",C9&amp;" / "&amp;C10,"")</f>
      </c>
      <c r="D19" s="102">
        <f>IF(G9&gt;"",G9&amp;" / "&amp;G10,"")</f>
      </c>
      <c r="E19" s="103"/>
      <c r="F19" s="104"/>
      <c r="G19" s="105"/>
      <c r="H19" s="106"/>
      <c r="I19" s="106"/>
      <c r="J19" s="106"/>
      <c r="K19" s="94">
        <f t="shared" si="0"/>
      </c>
      <c r="L19" s="95">
        <f t="shared" si="1"/>
      </c>
      <c r="M19" s="96">
        <f t="shared" si="2"/>
      </c>
      <c r="N19" s="97">
        <f t="shared" si="2"/>
      </c>
    </row>
    <row r="20" spans="1:14" ht="12.75">
      <c r="A20" s="58"/>
      <c r="B20" s="90" t="s">
        <v>398</v>
      </c>
      <c r="C20" s="91" t="str">
        <f>IF(C6&gt;"",C6,"")</f>
        <v>Pauli Hietikko</v>
      </c>
      <c r="D20" s="91" t="str">
        <f>IF(G7&gt;"",G7,"")</f>
        <v>Mika Räsänen</v>
      </c>
      <c r="E20" s="107"/>
      <c r="F20" s="108">
        <v>6</v>
      </c>
      <c r="G20" s="92">
        <v>9</v>
      </c>
      <c r="H20" s="92">
        <v>-5</v>
      </c>
      <c r="I20" s="92">
        <v>-6</v>
      </c>
      <c r="J20" s="93">
        <v>-13</v>
      </c>
      <c r="K20" s="94">
        <f t="shared" si="0"/>
        <v>2</v>
      </c>
      <c r="L20" s="95">
        <f t="shared" si="1"/>
        <v>3</v>
      </c>
      <c r="M20" s="96">
        <f t="shared" si="2"/>
      </c>
      <c r="N20" s="97">
        <f t="shared" si="2"/>
        <v>1</v>
      </c>
    </row>
    <row r="21" spans="1:14" ht="12.75">
      <c r="A21" s="58"/>
      <c r="B21" s="90" t="s">
        <v>399</v>
      </c>
      <c r="C21" s="91" t="str">
        <f>IF(C7&gt;"",C7,"")</f>
        <v>Toni Soine</v>
      </c>
      <c r="D21" s="91" t="str">
        <f>IF(G5&gt;"",G5,"")</f>
        <v>Aleksi Mustonen</v>
      </c>
      <c r="E21" s="107"/>
      <c r="F21" s="108">
        <v>3</v>
      </c>
      <c r="G21" s="92">
        <v>3</v>
      </c>
      <c r="H21" s="92">
        <v>7</v>
      </c>
      <c r="I21" s="92"/>
      <c r="J21" s="93"/>
      <c r="K21" s="94">
        <f t="shared" si="0"/>
        <v>3</v>
      </c>
      <c r="L21" s="95">
        <f t="shared" si="1"/>
        <v>0</v>
      </c>
      <c r="M21" s="96">
        <f t="shared" si="2"/>
        <v>1</v>
      </c>
      <c r="N21" s="97">
        <f t="shared" si="2"/>
      </c>
    </row>
    <row r="22" spans="1:14" ht="13.5" thickBot="1">
      <c r="A22" s="58"/>
      <c r="B22" s="90" t="s">
        <v>400</v>
      </c>
      <c r="C22" s="91" t="str">
        <f>IF(C5&gt;"",C5,"")</f>
        <v>Jani Jormanainen</v>
      </c>
      <c r="D22" s="91" t="str">
        <f>IF(G6&gt;"",G6,"")</f>
        <v>Timo Tamminen</v>
      </c>
      <c r="E22" s="107"/>
      <c r="F22" s="93"/>
      <c r="G22" s="92"/>
      <c r="H22" s="93"/>
      <c r="I22" s="92"/>
      <c r="J22" s="92"/>
      <c r="K22" s="94">
        <f t="shared" si="0"/>
      </c>
      <c r="L22" s="95">
        <f t="shared" si="1"/>
      </c>
      <c r="M22" s="96">
        <f t="shared" si="2"/>
      </c>
      <c r="N22" s="97">
        <f t="shared" si="2"/>
      </c>
    </row>
    <row r="23" spans="1:14" ht="16.5" thickBot="1">
      <c r="A23" s="43"/>
      <c r="B23" s="46"/>
      <c r="C23" s="46"/>
      <c r="D23" s="46"/>
      <c r="E23" s="46"/>
      <c r="F23" s="46"/>
      <c r="G23" s="46"/>
      <c r="H23" s="46"/>
      <c r="I23" s="109" t="s">
        <v>401</v>
      </c>
      <c r="J23" s="110"/>
      <c r="K23" s="111">
        <f>IF(ISBLANK(C5),"",SUM(K13:K22))</f>
        <v>11</v>
      </c>
      <c r="L23" s="112">
        <f>IF(ISBLANK(G5),"",SUM(L13:L22))</f>
        <v>11</v>
      </c>
      <c r="M23" s="113">
        <f>IF(ISBLANK(F13),"",SUM(M13:M22))</f>
        <v>5</v>
      </c>
      <c r="N23" s="114">
        <f>IF(ISBLANK(F13),"",SUM(N13:N22))</f>
        <v>3</v>
      </c>
    </row>
    <row r="24" spans="1:14" ht="12.75">
      <c r="A24" s="43"/>
      <c r="B24" s="115" t="s">
        <v>402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12.75">
      <c r="A25" s="43"/>
      <c r="B25" s="116" t="s">
        <v>403</v>
      </c>
      <c r="C25" s="116"/>
      <c r="D25" s="116" t="s">
        <v>404</v>
      </c>
      <c r="E25" s="117"/>
      <c r="F25" s="116"/>
      <c r="G25" s="116" t="s">
        <v>272</v>
      </c>
      <c r="H25" s="117"/>
      <c r="I25" s="116"/>
      <c r="J25" s="118" t="s">
        <v>405</v>
      </c>
      <c r="K25" s="44"/>
      <c r="L25" s="46"/>
      <c r="M25" s="46"/>
      <c r="N25" s="46"/>
    </row>
    <row r="26" spans="1:14" ht="18.75" thickBot="1">
      <c r="A26" s="43"/>
      <c r="B26" s="46"/>
      <c r="C26" s="46"/>
      <c r="D26" s="46"/>
      <c r="E26" s="46"/>
      <c r="F26" s="46"/>
      <c r="G26" s="46"/>
      <c r="H26" s="46"/>
      <c r="I26" s="46"/>
      <c r="J26" s="119" t="s">
        <v>299</v>
      </c>
      <c r="K26" s="120"/>
      <c r="L26" s="120"/>
      <c r="M26" s="120"/>
      <c r="N26" s="121"/>
    </row>
    <row r="27" spans="1:14" ht="18">
      <c r="A27" s="43"/>
      <c r="B27" s="122"/>
      <c r="C27" s="122"/>
      <c r="D27" s="122"/>
      <c r="E27" s="122"/>
      <c r="F27" s="122"/>
      <c r="G27" s="122"/>
      <c r="H27" s="122"/>
      <c r="I27" s="122"/>
      <c r="J27" s="123"/>
      <c r="K27" s="123"/>
      <c r="L27" s="123"/>
      <c r="M27" s="123"/>
      <c r="N27" s="123"/>
    </row>
    <row r="28" spans="1:14" ht="12.75">
      <c r="A28" s="44"/>
      <c r="B28" s="124" t="s">
        <v>406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30" ht="12.75">
      <c r="B30" s="125" t="s">
        <v>407</v>
      </c>
    </row>
    <row r="31" spans="2:13" ht="12.75">
      <c r="B31" s="45" t="s">
        <v>408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2:13" ht="12.75">
      <c r="B32" s="45" t="s">
        <v>409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</sheetData>
  <sheetProtection/>
  <mergeCells count="16">
    <mergeCell ref="C10:D10"/>
    <mergeCell ref="G10:N10"/>
    <mergeCell ref="K12:L12"/>
    <mergeCell ref="J26:N26"/>
    <mergeCell ref="C6:D6"/>
    <mergeCell ref="G6:N6"/>
    <mergeCell ref="C7:D7"/>
    <mergeCell ref="G7:N7"/>
    <mergeCell ref="C9:D9"/>
    <mergeCell ref="G9:N9"/>
    <mergeCell ref="I1:N1"/>
    <mergeCell ref="I2:N2"/>
    <mergeCell ref="C4:D4"/>
    <mergeCell ref="G4:N4"/>
    <mergeCell ref="C5:D5"/>
    <mergeCell ref="G5:N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P16" sqref="P16"/>
    </sheetView>
  </sheetViews>
  <sheetFormatPr defaultColWidth="9.140625" defaultRowHeight="12.75"/>
  <sheetData>
    <row r="1" spans="1:14" ht="15.75">
      <c r="A1" s="43"/>
      <c r="B1" s="44"/>
      <c r="C1" s="45" t="s">
        <v>366</v>
      </c>
      <c r="D1" s="46"/>
      <c r="E1" s="46"/>
      <c r="F1" s="44"/>
      <c r="G1" s="47" t="s">
        <v>367</v>
      </c>
      <c r="H1" s="48"/>
      <c r="I1" s="49"/>
      <c r="J1" s="50"/>
      <c r="K1" s="50"/>
      <c r="L1" s="50"/>
      <c r="M1" s="50"/>
      <c r="N1" s="51"/>
    </row>
    <row r="2" spans="1:14" ht="20.25">
      <c r="A2" s="43"/>
      <c r="B2" s="52"/>
      <c r="C2" s="53" t="s">
        <v>427</v>
      </c>
      <c r="D2" s="46"/>
      <c r="E2" s="46"/>
      <c r="F2" s="44"/>
      <c r="G2" s="47"/>
      <c r="H2" s="48"/>
      <c r="I2" s="54" t="s">
        <v>428</v>
      </c>
      <c r="J2" s="55"/>
      <c r="K2" s="55"/>
      <c r="L2" s="55"/>
      <c r="M2" s="55"/>
      <c r="N2" s="56"/>
    </row>
    <row r="3" spans="1:14" ht="12.75">
      <c r="A3" s="43"/>
      <c r="B3" s="44"/>
      <c r="C3" s="57"/>
      <c r="D3" s="46"/>
      <c r="E3" s="46"/>
      <c r="F3" s="46"/>
      <c r="G3" s="57"/>
      <c r="H3" s="46"/>
      <c r="I3" s="46"/>
      <c r="J3" s="46"/>
      <c r="K3" s="46"/>
      <c r="L3" s="46"/>
      <c r="M3" s="46"/>
      <c r="N3" s="46"/>
    </row>
    <row r="4" spans="1:14" ht="15.75">
      <c r="A4" s="58"/>
      <c r="B4" s="59" t="s">
        <v>370</v>
      </c>
      <c r="C4" s="60" t="s">
        <v>299</v>
      </c>
      <c r="D4" s="61"/>
      <c r="E4" s="62"/>
      <c r="F4" s="59" t="s">
        <v>370</v>
      </c>
      <c r="G4" s="60" t="s">
        <v>249</v>
      </c>
      <c r="H4" s="63"/>
      <c r="I4" s="63"/>
      <c r="J4" s="63"/>
      <c r="K4" s="63"/>
      <c r="L4" s="63"/>
      <c r="M4" s="63"/>
      <c r="N4" s="64"/>
    </row>
    <row r="5" spans="1:14" ht="12.75">
      <c r="A5" s="58"/>
      <c r="B5" s="65" t="s">
        <v>371</v>
      </c>
      <c r="C5" s="66" t="s">
        <v>425</v>
      </c>
      <c r="D5" s="67"/>
      <c r="E5" s="68"/>
      <c r="F5" s="69" t="s">
        <v>373</v>
      </c>
      <c r="G5" s="66" t="s">
        <v>422</v>
      </c>
      <c r="H5" s="55"/>
      <c r="I5" s="55"/>
      <c r="J5" s="55"/>
      <c r="K5" s="55"/>
      <c r="L5" s="55"/>
      <c r="M5" s="55"/>
      <c r="N5" s="56"/>
    </row>
    <row r="6" spans="1:14" ht="12.75">
      <c r="A6" s="58"/>
      <c r="B6" s="70" t="s">
        <v>375</v>
      </c>
      <c r="C6" s="66" t="s">
        <v>426</v>
      </c>
      <c r="D6" s="67"/>
      <c r="E6" s="68"/>
      <c r="F6" s="71" t="s">
        <v>376</v>
      </c>
      <c r="G6" s="72" t="s">
        <v>322</v>
      </c>
      <c r="H6" s="55"/>
      <c r="I6" s="55"/>
      <c r="J6" s="55"/>
      <c r="K6" s="55"/>
      <c r="L6" s="55"/>
      <c r="M6" s="55"/>
      <c r="N6" s="56"/>
    </row>
    <row r="7" spans="1:14" ht="12.75">
      <c r="A7" s="43"/>
      <c r="B7" s="70" t="s">
        <v>378</v>
      </c>
      <c r="C7" s="66" t="s">
        <v>424</v>
      </c>
      <c r="D7" s="67"/>
      <c r="E7" s="68"/>
      <c r="F7" s="71" t="s">
        <v>380</v>
      </c>
      <c r="G7" s="72" t="s">
        <v>421</v>
      </c>
      <c r="H7" s="55"/>
      <c r="I7" s="55"/>
      <c r="J7" s="55"/>
      <c r="K7" s="55"/>
      <c r="L7" s="55"/>
      <c r="M7" s="55"/>
      <c r="N7" s="56"/>
    </row>
    <row r="8" spans="1:14" ht="12.75">
      <c r="A8" s="43"/>
      <c r="B8" s="73" t="s">
        <v>381</v>
      </c>
      <c r="C8" s="74"/>
      <c r="D8" s="75"/>
      <c r="E8" s="76"/>
      <c r="F8" s="73" t="s">
        <v>381</v>
      </c>
      <c r="G8" s="74"/>
      <c r="H8" s="77"/>
      <c r="I8" s="77"/>
      <c r="J8" s="77"/>
      <c r="K8" s="77"/>
      <c r="L8" s="77"/>
      <c r="M8" s="77"/>
      <c r="N8" s="77"/>
    </row>
    <row r="9" spans="1:14" ht="12.75">
      <c r="A9" s="58"/>
      <c r="B9" s="78"/>
      <c r="C9" s="66"/>
      <c r="D9" s="67"/>
      <c r="E9" s="68"/>
      <c r="F9" s="79"/>
      <c r="G9" s="72"/>
      <c r="H9" s="55"/>
      <c r="I9" s="55"/>
      <c r="J9" s="55"/>
      <c r="K9" s="55"/>
      <c r="L9" s="55"/>
      <c r="M9" s="55"/>
      <c r="N9" s="56"/>
    </row>
    <row r="10" spans="1:14" ht="12.75">
      <c r="A10" s="58"/>
      <c r="B10" s="80"/>
      <c r="C10" s="66"/>
      <c r="D10" s="67"/>
      <c r="E10" s="68"/>
      <c r="F10" s="81"/>
      <c r="G10" s="72"/>
      <c r="H10" s="55"/>
      <c r="I10" s="55"/>
      <c r="J10" s="55"/>
      <c r="K10" s="55"/>
      <c r="L10" s="55"/>
      <c r="M10" s="55"/>
      <c r="N10" s="56"/>
    </row>
    <row r="11" spans="1:14" ht="15.75">
      <c r="A11" s="43"/>
      <c r="B11" s="46"/>
      <c r="C11" s="46"/>
      <c r="D11" s="46"/>
      <c r="E11" s="46"/>
      <c r="F11" s="82" t="s">
        <v>382</v>
      </c>
      <c r="G11" s="57"/>
      <c r="H11" s="57"/>
      <c r="I11" s="57"/>
      <c r="J11" s="46"/>
      <c r="K11" s="46"/>
      <c r="L11" s="46"/>
      <c r="M11" s="83"/>
      <c r="N11" s="44"/>
    </row>
    <row r="12" spans="1:14" ht="12.75">
      <c r="A12" s="43"/>
      <c r="B12" s="84" t="s">
        <v>383</v>
      </c>
      <c r="C12" s="46"/>
      <c r="D12" s="46"/>
      <c r="E12" s="46"/>
      <c r="F12" s="85" t="s">
        <v>384</v>
      </c>
      <c r="G12" s="85" t="s">
        <v>385</v>
      </c>
      <c r="H12" s="85" t="s">
        <v>386</v>
      </c>
      <c r="I12" s="85" t="s">
        <v>387</v>
      </c>
      <c r="J12" s="85" t="s">
        <v>388</v>
      </c>
      <c r="K12" s="86" t="s">
        <v>168</v>
      </c>
      <c r="L12" s="87"/>
      <c r="M12" s="88" t="s">
        <v>389</v>
      </c>
      <c r="N12" s="89" t="s">
        <v>390</v>
      </c>
    </row>
    <row r="13" spans="1:14" ht="12.75">
      <c r="A13" s="58"/>
      <c r="B13" s="90" t="s">
        <v>391</v>
      </c>
      <c r="C13" s="91" t="str">
        <f>IF(C5&gt;"",C5,"")</f>
        <v>Jani Jormanainen</v>
      </c>
      <c r="D13" s="91" t="str">
        <f>IF(G5&gt;"",G5,"")</f>
        <v>Roope Kantola</v>
      </c>
      <c r="E13" s="91">
        <f>IF(E5&gt;"",E5&amp;" - "&amp;I5,"")</f>
      </c>
      <c r="F13" s="92">
        <v>-7</v>
      </c>
      <c r="G13" s="92">
        <v>-6</v>
      </c>
      <c r="H13" s="93">
        <v>8</v>
      </c>
      <c r="I13" s="92">
        <v>-10</v>
      </c>
      <c r="J13" s="92"/>
      <c r="K13" s="94">
        <f>IF(ISBLANK(F13),"",COUNTIF(F13:J13,"&gt;=0"))</f>
        <v>1</v>
      </c>
      <c r="L13" s="95">
        <f>IF(ISBLANK(F13),"",(IF(LEFT(F13,1)="-",1,0)+IF(LEFT(G13,1)="-",1,0)+IF(LEFT(H13,1)="-",1,0)+IF(LEFT(I13,1)="-",1,0)+IF(LEFT(J13,1)="-",1,0)))</f>
        <v>3</v>
      </c>
      <c r="M13" s="96">
        <f>IF(K13=3,1,"")</f>
      </c>
      <c r="N13" s="97">
        <f>IF(L13=3,1,"")</f>
        <v>1</v>
      </c>
    </row>
    <row r="14" spans="1:14" ht="12.75">
      <c r="A14" s="58"/>
      <c r="B14" s="90" t="s">
        <v>392</v>
      </c>
      <c r="C14" s="91" t="str">
        <f>IF(C6&gt;"",C6,"")</f>
        <v>Toni Soine</v>
      </c>
      <c r="D14" s="91" t="str">
        <f>IF(G6&gt;"",G6,"")</f>
        <v>Roni Kantola</v>
      </c>
      <c r="E14" s="91">
        <f>IF(E6&gt;"",E6&amp;" - "&amp;I6,"")</f>
      </c>
      <c r="F14" s="98">
        <v>12</v>
      </c>
      <c r="G14" s="92">
        <v>14</v>
      </c>
      <c r="H14" s="92">
        <v>11</v>
      </c>
      <c r="I14" s="92"/>
      <c r="J14" s="92"/>
      <c r="K14" s="94">
        <f>IF(ISBLANK(F14),"",COUNTIF(F14:J14,"&gt;=0"))</f>
        <v>3</v>
      </c>
      <c r="L14" s="95">
        <f>IF(ISBLANK(F14),"",(IF(LEFT(F14,1)="-",1,0)+IF(LEFT(G14,1)="-",1,0)+IF(LEFT(H14,1)="-",1,0)+IF(LEFT(I14,1)="-",1,0)+IF(LEFT(J14,1)="-",1,0)))</f>
        <v>0</v>
      </c>
      <c r="M14" s="96">
        <f>IF(K14=3,1,"")</f>
        <v>1</v>
      </c>
      <c r="N14" s="97">
        <f>IF(L14=3,1,"")</f>
      </c>
    </row>
    <row r="15" spans="1:14" ht="12.75">
      <c r="A15" s="58"/>
      <c r="B15" s="99" t="s">
        <v>393</v>
      </c>
      <c r="C15" s="91" t="str">
        <f>IF(C7&gt;"",C7,"")</f>
        <v>Pauli Hietikko</v>
      </c>
      <c r="D15" s="91" t="str">
        <f>IF(G7&gt;"",G7,"")</f>
        <v>Samuli Soine</v>
      </c>
      <c r="E15" s="100"/>
      <c r="F15" s="98">
        <v>-4</v>
      </c>
      <c r="G15" s="101">
        <v>-9</v>
      </c>
      <c r="H15" s="98">
        <v>9</v>
      </c>
      <c r="I15" s="98">
        <v>9</v>
      </c>
      <c r="J15" s="98">
        <v>-10</v>
      </c>
      <c r="K15" s="94">
        <f aca="true" t="shared" si="0" ref="K15:K22">IF(ISBLANK(F15),"",COUNTIF(F15:J15,"&gt;=0"))</f>
        <v>2</v>
      </c>
      <c r="L15" s="95">
        <f aca="true" t="shared" si="1" ref="L15:L22">IF(ISBLANK(F15),"",(IF(LEFT(F15,1)="-",1,0)+IF(LEFT(G15,1)="-",1,0)+IF(LEFT(H15,1)="-",1,0)+IF(LEFT(I15,1)="-",1,0)+IF(LEFT(J15,1)="-",1,0)))</f>
        <v>3</v>
      </c>
      <c r="M15" s="96">
        <f aca="true" t="shared" si="2" ref="M15:N22">IF(K15=3,1,"")</f>
      </c>
      <c r="N15" s="97">
        <f t="shared" si="2"/>
        <v>1</v>
      </c>
    </row>
    <row r="16" spans="1:14" ht="12.75">
      <c r="A16" s="58"/>
      <c r="B16" s="99" t="s">
        <v>394</v>
      </c>
      <c r="C16" s="91" t="str">
        <f>IF(C6&gt;"",C6,"")</f>
        <v>Toni Soine</v>
      </c>
      <c r="D16" s="91" t="str">
        <f>IF(G5&gt;"",G5,"")</f>
        <v>Roope Kantola</v>
      </c>
      <c r="E16" s="100"/>
      <c r="F16" s="98">
        <v>10</v>
      </c>
      <c r="G16" s="101">
        <v>-7</v>
      </c>
      <c r="H16" s="98">
        <v>-10</v>
      </c>
      <c r="I16" s="98">
        <v>-6</v>
      </c>
      <c r="J16" s="98"/>
      <c r="K16" s="94">
        <f t="shared" si="0"/>
        <v>1</v>
      </c>
      <c r="L16" s="95">
        <f t="shared" si="1"/>
        <v>3</v>
      </c>
      <c r="M16" s="96">
        <f t="shared" si="2"/>
      </c>
      <c r="N16" s="97">
        <f t="shared" si="2"/>
        <v>1</v>
      </c>
    </row>
    <row r="17" spans="1:14" ht="12.75">
      <c r="A17" s="58"/>
      <c r="B17" s="99" t="s">
        <v>395</v>
      </c>
      <c r="C17" s="91" t="str">
        <f>IF(C5&gt;"",C5,"")</f>
        <v>Jani Jormanainen</v>
      </c>
      <c r="D17" s="91" t="str">
        <f>IF(G7&gt;"",G7,"")</f>
        <v>Samuli Soine</v>
      </c>
      <c r="E17" s="100"/>
      <c r="F17" s="98">
        <v>4</v>
      </c>
      <c r="G17" s="101">
        <v>6</v>
      </c>
      <c r="H17" s="98">
        <v>9</v>
      </c>
      <c r="I17" s="98"/>
      <c r="J17" s="98"/>
      <c r="K17" s="94">
        <f t="shared" si="0"/>
        <v>3</v>
      </c>
      <c r="L17" s="95">
        <f t="shared" si="1"/>
        <v>0</v>
      </c>
      <c r="M17" s="96">
        <f t="shared" si="2"/>
        <v>1</v>
      </c>
      <c r="N17" s="97">
        <f t="shared" si="2"/>
      </c>
    </row>
    <row r="18" spans="1:14" ht="12.75">
      <c r="A18" s="58"/>
      <c r="B18" s="99" t="s">
        <v>396</v>
      </c>
      <c r="C18" s="91" t="str">
        <f>IF(C7&gt;"",C7,"")</f>
        <v>Pauli Hietikko</v>
      </c>
      <c r="D18" s="91" t="str">
        <f>IF(G6&gt;"",G6,"")</f>
        <v>Roni Kantola</v>
      </c>
      <c r="E18" s="100"/>
      <c r="F18" s="98">
        <v>6</v>
      </c>
      <c r="G18" s="101">
        <v>4</v>
      </c>
      <c r="H18" s="98">
        <v>4</v>
      </c>
      <c r="I18" s="98"/>
      <c r="J18" s="98"/>
      <c r="K18" s="94">
        <f t="shared" si="0"/>
        <v>3</v>
      </c>
      <c r="L18" s="95">
        <f t="shared" si="1"/>
        <v>0</v>
      </c>
      <c r="M18" s="96">
        <f t="shared" si="2"/>
        <v>1</v>
      </c>
      <c r="N18" s="97">
        <f t="shared" si="2"/>
      </c>
    </row>
    <row r="19" spans="1:14" ht="12.75">
      <c r="A19" s="58"/>
      <c r="B19" s="99" t="s">
        <v>397</v>
      </c>
      <c r="C19" s="102">
        <f>IF(C9&gt;"",C9&amp;" / "&amp;C10,"")</f>
      </c>
      <c r="D19" s="102">
        <f>IF(G9&gt;"",G9&amp;" / "&amp;G10,"")</f>
      </c>
      <c r="E19" s="103"/>
      <c r="F19" s="104"/>
      <c r="G19" s="105"/>
      <c r="H19" s="106"/>
      <c r="I19" s="106"/>
      <c r="J19" s="106"/>
      <c r="K19" s="94">
        <f t="shared" si="0"/>
      </c>
      <c r="L19" s="95">
        <f t="shared" si="1"/>
      </c>
      <c r="M19" s="96">
        <f t="shared" si="2"/>
      </c>
      <c r="N19" s="97">
        <f t="shared" si="2"/>
      </c>
    </row>
    <row r="20" spans="1:14" ht="12.75">
      <c r="A20" s="58"/>
      <c r="B20" s="90" t="s">
        <v>398</v>
      </c>
      <c r="C20" s="91" t="str">
        <f>IF(C6&gt;"",C6,"")</f>
        <v>Toni Soine</v>
      </c>
      <c r="D20" s="91" t="str">
        <f>IF(G7&gt;"",G7,"")</f>
        <v>Samuli Soine</v>
      </c>
      <c r="E20" s="107"/>
      <c r="F20" s="108">
        <v>-9</v>
      </c>
      <c r="G20" s="92">
        <v>-8</v>
      </c>
      <c r="H20" s="92">
        <v>-3</v>
      </c>
      <c r="I20" s="92"/>
      <c r="J20" s="93"/>
      <c r="K20" s="94">
        <f t="shared" si="0"/>
        <v>0</v>
      </c>
      <c r="L20" s="95">
        <f t="shared" si="1"/>
        <v>3</v>
      </c>
      <c r="M20" s="96">
        <f t="shared" si="2"/>
      </c>
      <c r="N20" s="97">
        <f t="shared" si="2"/>
        <v>1</v>
      </c>
    </row>
    <row r="21" spans="1:14" ht="12.75">
      <c r="A21" s="58"/>
      <c r="B21" s="90" t="s">
        <v>399</v>
      </c>
      <c r="C21" s="91" t="str">
        <f>IF(C7&gt;"",C7,"")</f>
        <v>Pauli Hietikko</v>
      </c>
      <c r="D21" s="91" t="str">
        <f>IF(G5&gt;"",G5,"")</f>
        <v>Roope Kantola</v>
      </c>
      <c r="E21" s="107"/>
      <c r="F21" s="108">
        <v>5</v>
      </c>
      <c r="G21" s="92">
        <v>5</v>
      </c>
      <c r="H21" s="92">
        <v>-11</v>
      </c>
      <c r="I21" s="92">
        <v>10</v>
      </c>
      <c r="J21" s="93"/>
      <c r="K21" s="94">
        <f t="shared" si="0"/>
        <v>3</v>
      </c>
      <c r="L21" s="95">
        <f t="shared" si="1"/>
        <v>1</v>
      </c>
      <c r="M21" s="96">
        <f t="shared" si="2"/>
        <v>1</v>
      </c>
      <c r="N21" s="97">
        <f t="shared" si="2"/>
      </c>
    </row>
    <row r="22" spans="1:14" ht="13.5" thickBot="1">
      <c r="A22" s="58"/>
      <c r="B22" s="90" t="s">
        <v>400</v>
      </c>
      <c r="C22" s="91" t="str">
        <f>IF(C5&gt;"",C5,"")</f>
        <v>Jani Jormanainen</v>
      </c>
      <c r="D22" s="91" t="str">
        <f>IF(G6&gt;"",G6,"")</f>
        <v>Roni Kantola</v>
      </c>
      <c r="E22" s="107"/>
      <c r="F22" s="93">
        <v>5</v>
      </c>
      <c r="G22" s="92">
        <v>6</v>
      </c>
      <c r="H22" s="93">
        <v>9</v>
      </c>
      <c r="I22" s="92"/>
      <c r="J22" s="92"/>
      <c r="K22" s="94">
        <f t="shared" si="0"/>
        <v>3</v>
      </c>
      <c r="L22" s="95">
        <f t="shared" si="1"/>
        <v>0</v>
      </c>
      <c r="M22" s="96">
        <f t="shared" si="2"/>
        <v>1</v>
      </c>
      <c r="N22" s="97">
        <f t="shared" si="2"/>
      </c>
    </row>
    <row r="23" spans="1:14" ht="16.5" thickBot="1">
      <c r="A23" s="43"/>
      <c r="B23" s="46"/>
      <c r="C23" s="46"/>
      <c r="D23" s="46"/>
      <c r="E23" s="46"/>
      <c r="F23" s="46"/>
      <c r="G23" s="46"/>
      <c r="H23" s="46"/>
      <c r="I23" s="109" t="s">
        <v>401</v>
      </c>
      <c r="J23" s="110"/>
      <c r="K23" s="111">
        <f>IF(ISBLANK(C5),"",SUM(K13:K22))</f>
        <v>19</v>
      </c>
      <c r="L23" s="112">
        <f>IF(ISBLANK(G5),"",SUM(L13:L22))</f>
        <v>13</v>
      </c>
      <c r="M23" s="113">
        <f>IF(ISBLANK(F13),"",SUM(M13:M22))</f>
        <v>5</v>
      </c>
      <c r="N23" s="114">
        <f>IF(ISBLANK(F13),"",SUM(N13:N22))</f>
        <v>4</v>
      </c>
    </row>
    <row r="24" spans="1:14" ht="12.75">
      <c r="A24" s="43"/>
      <c r="B24" s="115" t="s">
        <v>402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12.75">
      <c r="A25" s="43"/>
      <c r="B25" s="116" t="s">
        <v>403</v>
      </c>
      <c r="C25" s="116"/>
      <c r="D25" s="116" t="s">
        <v>404</v>
      </c>
      <c r="E25" s="117"/>
      <c r="F25" s="116"/>
      <c r="G25" s="116" t="s">
        <v>272</v>
      </c>
      <c r="H25" s="117"/>
      <c r="I25" s="116"/>
      <c r="J25" s="118" t="s">
        <v>405</v>
      </c>
      <c r="K25" s="44"/>
      <c r="L25" s="46"/>
      <c r="M25" s="46"/>
      <c r="N25" s="46"/>
    </row>
    <row r="26" spans="1:14" ht="18">
      <c r="A26" s="43"/>
      <c r="B26" s="46"/>
      <c r="C26" s="46"/>
      <c r="D26" s="46"/>
      <c r="E26" s="46"/>
      <c r="F26" s="46"/>
      <c r="G26" s="46"/>
      <c r="H26" s="46"/>
      <c r="I26" s="46"/>
      <c r="J26" s="126" t="s">
        <v>429</v>
      </c>
      <c r="K26" s="127"/>
      <c r="L26" s="127"/>
      <c r="M26" s="127"/>
      <c r="N26" s="127"/>
    </row>
    <row r="27" spans="1:14" ht="18">
      <c r="A27" s="44"/>
      <c r="B27" s="122"/>
      <c r="C27" s="122"/>
      <c r="D27" s="122"/>
      <c r="E27" s="122"/>
      <c r="F27" s="122"/>
      <c r="G27" s="122"/>
      <c r="H27" s="122"/>
      <c r="I27" s="122"/>
      <c r="J27" s="128"/>
      <c r="K27" s="128"/>
      <c r="L27" s="128"/>
      <c r="M27" s="128"/>
      <c r="N27" s="128"/>
    </row>
    <row r="28" ht="12.75">
      <c r="B28" s="124" t="s">
        <v>406</v>
      </c>
    </row>
    <row r="30" ht="12.75">
      <c r="B30" s="125" t="s">
        <v>407</v>
      </c>
    </row>
    <row r="31" spans="2:13" ht="12.75">
      <c r="B31" s="45" t="s">
        <v>408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2:13" ht="12.75">
      <c r="B32" s="45" t="s">
        <v>409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4" ht="15.75">
      <c r="A33" s="43"/>
      <c r="B33" s="44"/>
      <c r="C33" s="45" t="s">
        <v>366</v>
      </c>
      <c r="D33" s="46"/>
      <c r="E33" s="46"/>
      <c r="F33" s="44"/>
      <c r="G33" s="47" t="s">
        <v>367</v>
      </c>
      <c r="H33" s="48"/>
      <c r="I33" s="49"/>
      <c r="J33" s="50"/>
      <c r="K33" s="50"/>
      <c r="L33" s="50"/>
      <c r="M33" s="50"/>
      <c r="N33" s="51"/>
    </row>
    <row r="34" spans="1:14" ht="20.25">
      <c r="A34" s="43"/>
      <c r="B34" s="52"/>
      <c r="C34" s="53" t="s">
        <v>427</v>
      </c>
      <c r="D34" s="46"/>
      <c r="E34" s="46"/>
      <c r="F34" s="44"/>
      <c r="G34" s="47"/>
      <c r="H34" s="48"/>
      <c r="I34" s="54" t="s">
        <v>428</v>
      </c>
      <c r="J34" s="55"/>
      <c r="K34" s="55"/>
      <c r="L34" s="55"/>
      <c r="M34" s="55"/>
      <c r="N34" s="56"/>
    </row>
    <row r="35" spans="1:14" ht="12.75">
      <c r="A35" s="43"/>
      <c r="B35" s="44"/>
      <c r="C35" s="57"/>
      <c r="D35" s="46"/>
      <c r="E35" s="46"/>
      <c r="F35" s="46"/>
      <c r="G35" s="57"/>
      <c r="H35" s="46"/>
      <c r="I35" s="46"/>
      <c r="J35" s="46"/>
      <c r="K35" s="46"/>
      <c r="L35" s="46"/>
      <c r="M35" s="46"/>
      <c r="N35" s="46"/>
    </row>
    <row r="36" spans="1:14" ht="15.75">
      <c r="A36" s="58"/>
      <c r="B36" s="59" t="s">
        <v>370</v>
      </c>
      <c r="C36" s="60" t="s">
        <v>176</v>
      </c>
      <c r="D36" s="61"/>
      <c r="E36" s="62"/>
      <c r="F36" s="59" t="s">
        <v>370</v>
      </c>
      <c r="G36" s="60" t="s">
        <v>248</v>
      </c>
      <c r="H36" s="63"/>
      <c r="I36" s="63"/>
      <c r="J36" s="63"/>
      <c r="K36" s="63"/>
      <c r="L36" s="63"/>
      <c r="M36" s="63"/>
      <c r="N36" s="64"/>
    </row>
    <row r="37" spans="1:14" ht="12.75">
      <c r="A37" s="58"/>
      <c r="B37" s="65" t="s">
        <v>371</v>
      </c>
      <c r="C37" s="66" t="s">
        <v>430</v>
      </c>
      <c r="D37" s="67"/>
      <c r="E37" s="68"/>
      <c r="F37" s="69" t="s">
        <v>373</v>
      </c>
      <c r="G37" s="66" t="s">
        <v>377</v>
      </c>
      <c r="H37" s="55"/>
      <c r="I37" s="55"/>
      <c r="J37" s="55"/>
      <c r="K37" s="55"/>
      <c r="L37" s="55"/>
      <c r="M37" s="55"/>
      <c r="N37" s="56"/>
    </row>
    <row r="38" spans="1:14" ht="12.75">
      <c r="A38" s="58"/>
      <c r="B38" s="70" t="s">
        <v>375</v>
      </c>
      <c r="C38" s="66" t="s">
        <v>326</v>
      </c>
      <c r="D38" s="67"/>
      <c r="E38" s="68"/>
      <c r="F38" s="71" t="s">
        <v>376</v>
      </c>
      <c r="G38" s="72" t="s">
        <v>336</v>
      </c>
      <c r="H38" s="55"/>
      <c r="I38" s="55"/>
      <c r="J38" s="55"/>
      <c r="K38" s="55"/>
      <c r="L38" s="55"/>
      <c r="M38" s="55"/>
      <c r="N38" s="56"/>
    </row>
    <row r="39" spans="1:14" ht="12.75">
      <c r="A39" s="43"/>
      <c r="B39" s="70" t="s">
        <v>378</v>
      </c>
      <c r="C39" s="66" t="s">
        <v>431</v>
      </c>
      <c r="D39" s="67"/>
      <c r="E39" s="68"/>
      <c r="F39" s="71" t="s">
        <v>380</v>
      </c>
      <c r="G39" s="72" t="s">
        <v>374</v>
      </c>
      <c r="H39" s="55"/>
      <c r="I39" s="55"/>
      <c r="J39" s="55"/>
      <c r="K39" s="55"/>
      <c r="L39" s="55"/>
      <c r="M39" s="55"/>
      <c r="N39" s="56"/>
    </row>
    <row r="40" spans="1:14" ht="12.75">
      <c r="A40" s="43"/>
      <c r="B40" s="73" t="s">
        <v>381</v>
      </c>
      <c r="C40" s="74"/>
      <c r="D40" s="75"/>
      <c r="E40" s="76"/>
      <c r="F40" s="73" t="s">
        <v>381</v>
      </c>
      <c r="G40" s="74"/>
      <c r="H40" s="77"/>
      <c r="I40" s="77"/>
      <c r="J40" s="77"/>
      <c r="K40" s="77"/>
      <c r="L40" s="77"/>
      <c r="M40" s="77"/>
      <c r="N40" s="77"/>
    </row>
    <row r="41" spans="1:14" ht="12.75">
      <c r="A41" s="58"/>
      <c r="B41" s="78"/>
      <c r="C41" s="66"/>
      <c r="D41" s="67"/>
      <c r="E41" s="68"/>
      <c r="F41" s="79"/>
      <c r="G41" s="72"/>
      <c r="H41" s="55"/>
      <c r="I41" s="55"/>
      <c r="J41" s="55"/>
      <c r="K41" s="55"/>
      <c r="L41" s="55"/>
      <c r="M41" s="55"/>
      <c r="N41" s="56"/>
    </row>
    <row r="42" spans="1:14" ht="12.75">
      <c r="A42" s="58"/>
      <c r="B42" s="80"/>
      <c r="C42" s="66"/>
      <c r="D42" s="67"/>
      <c r="E42" s="68"/>
      <c r="F42" s="81"/>
      <c r="G42" s="72"/>
      <c r="H42" s="55"/>
      <c r="I42" s="55"/>
      <c r="J42" s="55"/>
      <c r="K42" s="55"/>
      <c r="L42" s="55"/>
      <c r="M42" s="55"/>
      <c r="N42" s="56"/>
    </row>
    <row r="43" spans="1:14" ht="15.75">
      <c r="A43" s="43"/>
      <c r="B43" s="46"/>
      <c r="C43" s="46"/>
      <c r="D43" s="46"/>
      <c r="E43" s="46"/>
      <c r="F43" s="82" t="s">
        <v>382</v>
      </c>
      <c r="G43" s="57"/>
      <c r="H43" s="57"/>
      <c r="I43" s="57"/>
      <c r="J43" s="46"/>
      <c r="K43" s="46"/>
      <c r="L43" s="46"/>
      <c r="M43" s="83"/>
      <c r="N43" s="44"/>
    </row>
    <row r="44" spans="1:14" ht="12.75">
      <c r="A44" s="43"/>
      <c r="B44" s="84" t="s">
        <v>383</v>
      </c>
      <c r="C44" s="46"/>
      <c r="D44" s="46"/>
      <c r="E44" s="46"/>
      <c r="F44" s="85" t="s">
        <v>384</v>
      </c>
      <c r="G44" s="85" t="s">
        <v>385</v>
      </c>
      <c r="H44" s="85" t="s">
        <v>386</v>
      </c>
      <c r="I44" s="85" t="s">
        <v>387</v>
      </c>
      <c r="J44" s="85" t="s">
        <v>388</v>
      </c>
      <c r="K44" s="86" t="s">
        <v>168</v>
      </c>
      <c r="L44" s="87"/>
      <c r="M44" s="88" t="s">
        <v>389</v>
      </c>
      <c r="N44" s="89" t="s">
        <v>390</v>
      </c>
    </row>
    <row r="45" spans="1:14" ht="12.75">
      <c r="A45" s="58"/>
      <c r="B45" s="90" t="s">
        <v>391</v>
      </c>
      <c r="C45" s="91" t="str">
        <f>IF(C37&gt;"",C37,"")</f>
        <v>Aki Kontala</v>
      </c>
      <c r="D45" s="91" t="str">
        <f>IF(G37&gt;"",G37,"")</f>
        <v>Timo Tamminen</v>
      </c>
      <c r="E45" s="91">
        <f>IF(E37&gt;"",E37&amp;" - "&amp;I37,"")</f>
      </c>
      <c r="F45" s="92">
        <v>7</v>
      </c>
      <c r="G45" s="92">
        <v>-9</v>
      </c>
      <c r="H45" s="93">
        <v>-9</v>
      </c>
      <c r="I45" s="92">
        <v>8</v>
      </c>
      <c r="J45" s="92">
        <v>-5</v>
      </c>
      <c r="K45" s="94">
        <f>IF(ISBLANK(F45),"",COUNTIF(F45:J45,"&gt;=0"))</f>
        <v>2</v>
      </c>
      <c r="L45" s="95">
        <f>IF(ISBLANK(F45),"",(IF(LEFT(F45,1)="-",1,0)+IF(LEFT(G45,1)="-",1,0)+IF(LEFT(H45,1)="-",1,0)+IF(LEFT(I45,1)="-",1,0)+IF(LEFT(J45,1)="-",1,0)))</f>
        <v>3</v>
      </c>
      <c r="M45" s="96">
        <f>IF(K45=3,1,"")</f>
      </c>
      <c r="N45" s="97">
        <f>IF(L45=3,1,"")</f>
        <v>1</v>
      </c>
    </row>
    <row r="46" spans="1:14" ht="12.75">
      <c r="A46" s="58"/>
      <c r="B46" s="90" t="s">
        <v>392</v>
      </c>
      <c r="C46" s="91" t="str">
        <f>IF(C38&gt;"",C38,"")</f>
        <v>Jani Kokkonen</v>
      </c>
      <c r="D46" s="91" t="str">
        <f>IF(G38&gt;"",G38,"")</f>
        <v>Aleksi Mustonen</v>
      </c>
      <c r="E46" s="91">
        <f>IF(E38&gt;"",E38&amp;" - "&amp;I38,"")</f>
      </c>
      <c r="F46" s="98">
        <v>2</v>
      </c>
      <c r="G46" s="92">
        <v>3</v>
      </c>
      <c r="H46" s="92">
        <v>2</v>
      </c>
      <c r="I46" s="92"/>
      <c r="J46" s="92"/>
      <c r="K46" s="94">
        <f>IF(ISBLANK(F46),"",COUNTIF(F46:J46,"&gt;=0"))</f>
        <v>3</v>
      </c>
      <c r="L46" s="95">
        <f>IF(ISBLANK(F46),"",(IF(LEFT(F46,1)="-",1,0)+IF(LEFT(G46,1)="-",1,0)+IF(LEFT(H46,1)="-",1,0)+IF(LEFT(I46,1)="-",1,0)+IF(LEFT(J46,1)="-",1,0)))</f>
        <v>0</v>
      </c>
      <c r="M46" s="96">
        <f>IF(K46=3,1,"")</f>
        <v>1</v>
      </c>
      <c r="N46" s="97">
        <f>IF(L46=3,1,"")</f>
      </c>
    </row>
    <row r="47" spans="1:14" ht="12.75">
      <c r="A47" s="58"/>
      <c r="B47" s="99" t="s">
        <v>393</v>
      </c>
      <c r="C47" s="91" t="str">
        <f>IF(C39&gt;"",C39,"")</f>
        <v>Manu Karjalainen</v>
      </c>
      <c r="D47" s="91" t="str">
        <f>IF(G39&gt;"",G39,"")</f>
        <v>Mika Räsänen</v>
      </c>
      <c r="E47" s="100"/>
      <c r="F47" s="98">
        <v>-3</v>
      </c>
      <c r="G47" s="101">
        <v>-3</v>
      </c>
      <c r="H47" s="98">
        <v>-7</v>
      </c>
      <c r="I47" s="98"/>
      <c r="J47" s="98"/>
      <c r="K47" s="94">
        <f aca="true" t="shared" si="3" ref="K47:K54">IF(ISBLANK(F47),"",COUNTIF(F47:J47,"&gt;=0"))</f>
        <v>0</v>
      </c>
      <c r="L47" s="95">
        <f aca="true" t="shared" si="4" ref="L47:L54">IF(ISBLANK(F47),"",(IF(LEFT(F47,1)="-",1,0)+IF(LEFT(G47,1)="-",1,0)+IF(LEFT(H47,1)="-",1,0)+IF(LEFT(I47,1)="-",1,0)+IF(LEFT(J47,1)="-",1,0)))</f>
        <v>3</v>
      </c>
      <c r="M47" s="96">
        <f aca="true" t="shared" si="5" ref="M47:N54">IF(K47=3,1,"")</f>
      </c>
      <c r="N47" s="97">
        <f t="shared" si="5"/>
        <v>1</v>
      </c>
    </row>
    <row r="48" spans="1:14" ht="12.75">
      <c r="A48" s="58"/>
      <c r="B48" s="99" t="s">
        <v>394</v>
      </c>
      <c r="C48" s="91" t="str">
        <f>IF(C38&gt;"",C38,"")</f>
        <v>Jani Kokkonen</v>
      </c>
      <c r="D48" s="91" t="str">
        <f>IF(G37&gt;"",G37,"")</f>
        <v>Timo Tamminen</v>
      </c>
      <c r="E48" s="100"/>
      <c r="F48" s="98" t="s">
        <v>432</v>
      </c>
      <c r="G48" s="101"/>
      <c r="H48" s="98"/>
      <c r="I48" s="98"/>
      <c r="J48" s="98"/>
      <c r="K48" s="94">
        <f t="shared" si="3"/>
        <v>0</v>
      </c>
      <c r="L48" s="95">
        <f t="shared" si="4"/>
        <v>0</v>
      </c>
      <c r="M48" s="96">
        <v>1</v>
      </c>
      <c r="N48" s="97">
        <f t="shared" si="5"/>
      </c>
    </row>
    <row r="49" spans="1:14" ht="12.75">
      <c r="A49" s="58"/>
      <c r="B49" s="99" t="s">
        <v>395</v>
      </c>
      <c r="C49" s="91" t="str">
        <f>IF(C37&gt;"",C37,"")</f>
        <v>Aki Kontala</v>
      </c>
      <c r="D49" s="91" t="str">
        <f>IF(G39&gt;"",G39,"")</f>
        <v>Mika Räsänen</v>
      </c>
      <c r="E49" s="100"/>
      <c r="F49" s="98">
        <v>-9</v>
      </c>
      <c r="G49" s="101">
        <v>10</v>
      </c>
      <c r="H49" s="98">
        <v>-9</v>
      </c>
      <c r="I49" s="98">
        <v>-2</v>
      </c>
      <c r="J49" s="98"/>
      <c r="K49" s="94">
        <f t="shared" si="3"/>
        <v>1</v>
      </c>
      <c r="L49" s="95">
        <f t="shared" si="4"/>
        <v>3</v>
      </c>
      <c r="M49" s="96">
        <f t="shared" si="5"/>
      </c>
      <c r="N49" s="97">
        <f t="shared" si="5"/>
        <v>1</v>
      </c>
    </row>
    <row r="50" spans="1:14" ht="12.75">
      <c r="A50" s="58"/>
      <c r="B50" s="99" t="s">
        <v>396</v>
      </c>
      <c r="C50" s="91" t="str">
        <f>IF(C39&gt;"",C39,"")</f>
        <v>Manu Karjalainen</v>
      </c>
      <c r="D50" s="91" t="str">
        <f>IF(G38&gt;"",G38,"")</f>
        <v>Aleksi Mustonen</v>
      </c>
      <c r="E50" s="100"/>
      <c r="F50" s="98">
        <v>-8</v>
      </c>
      <c r="G50" s="101">
        <v>-9</v>
      </c>
      <c r="H50" s="98">
        <v>7</v>
      </c>
      <c r="I50" s="98">
        <v>5</v>
      </c>
      <c r="J50" s="98">
        <v>-9</v>
      </c>
      <c r="K50" s="94">
        <f t="shared" si="3"/>
        <v>2</v>
      </c>
      <c r="L50" s="95">
        <f t="shared" si="4"/>
        <v>3</v>
      </c>
      <c r="M50" s="96">
        <f t="shared" si="5"/>
      </c>
      <c r="N50" s="97">
        <f t="shared" si="5"/>
        <v>1</v>
      </c>
    </row>
    <row r="51" spans="1:14" ht="12.75">
      <c r="A51" s="58"/>
      <c r="B51" s="99" t="s">
        <v>397</v>
      </c>
      <c r="C51" s="102">
        <f>IF(C41&gt;"",C41&amp;" / "&amp;C42,"")</f>
      </c>
      <c r="D51" s="102">
        <f>IF(G41&gt;"",G41&amp;" / "&amp;G42,"")</f>
      </c>
      <c r="E51" s="103"/>
      <c r="F51" s="104"/>
      <c r="G51" s="105"/>
      <c r="H51" s="106"/>
      <c r="I51" s="106"/>
      <c r="J51" s="106"/>
      <c r="K51" s="94">
        <f t="shared" si="3"/>
      </c>
      <c r="L51" s="95">
        <f t="shared" si="4"/>
      </c>
      <c r="M51" s="96">
        <f t="shared" si="5"/>
      </c>
      <c r="N51" s="97">
        <f t="shared" si="5"/>
      </c>
    </row>
    <row r="52" spans="1:14" ht="12.75">
      <c r="A52" s="58"/>
      <c r="B52" s="90" t="s">
        <v>398</v>
      </c>
      <c r="C52" s="91" t="str">
        <f>IF(C38&gt;"",C38,"")</f>
        <v>Jani Kokkonen</v>
      </c>
      <c r="D52" s="91" t="str">
        <f>IF(G39&gt;"",G39,"")</f>
        <v>Mika Räsänen</v>
      </c>
      <c r="E52" s="107"/>
      <c r="F52" s="108">
        <v>-6</v>
      </c>
      <c r="G52" s="92">
        <v>-2</v>
      </c>
      <c r="H52" s="92">
        <v>-10</v>
      </c>
      <c r="I52" s="92"/>
      <c r="J52" s="93"/>
      <c r="K52" s="94">
        <f t="shared" si="3"/>
        <v>0</v>
      </c>
      <c r="L52" s="95">
        <f t="shared" si="4"/>
        <v>3</v>
      </c>
      <c r="M52" s="96">
        <f t="shared" si="5"/>
      </c>
      <c r="N52" s="97">
        <f t="shared" si="5"/>
        <v>1</v>
      </c>
    </row>
    <row r="53" spans="1:14" ht="12.75">
      <c r="A53" s="58"/>
      <c r="B53" s="90" t="s">
        <v>399</v>
      </c>
      <c r="C53" s="91" t="str">
        <f>IF(C39&gt;"",C39,"")</f>
        <v>Manu Karjalainen</v>
      </c>
      <c r="D53" s="91" t="str">
        <f>IF(G37&gt;"",G37,"")</f>
        <v>Timo Tamminen</v>
      </c>
      <c r="E53" s="107"/>
      <c r="F53" s="108"/>
      <c r="G53" s="92"/>
      <c r="H53" s="92"/>
      <c r="I53" s="92"/>
      <c r="J53" s="93"/>
      <c r="K53" s="94">
        <f t="shared" si="3"/>
      </c>
      <c r="L53" s="95">
        <f t="shared" si="4"/>
      </c>
      <c r="M53" s="96">
        <f t="shared" si="5"/>
      </c>
      <c r="N53" s="97">
        <f t="shared" si="5"/>
      </c>
    </row>
    <row r="54" spans="1:14" ht="13.5" thickBot="1">
      <c r="A54" s="58"/>
      <c r="B54" s="90" t="s">
        <v>400</v>
      </c>
      <c r="C54" s="91" t="str">
        <f>IF(C37&gt;"",C37,"")</f>
        <v>Aki Kontala</v>
      </c>
      <c r="D54" s="91" t="str">
        <f>IF(G38&gt;"",G38,"")</f>
        <v>Aleksi Mustonen</v>
      </c>
      <c r="E54" s="107"/>
      <c r="F54" s="93"/>
      <c r="G54" s="92"/>
      <c r="H54" s="93"/>
      <c r="I54" s="92"/>
      <c r="J54" s="92"/>
      <c r="K54" s="94">
        <f t="shared" si="3"/>
      </c>
      <c r="L54" s="95">
        <f t="shared" si="4"/>
      </c>
      <c r="M54" s="96">
        <f t="shared" si="5"/>
      </c>
      <c r="N54" s="97">
        <f t="shared" si="5"/>
      </c>
    </row>
    <row r="55" spans="1:14" ht="16.5" thickBot="1">
      <c r="A55" s="43"/>
      <c r="B55" s="46"/>
      <c r="C55" s="46"/>
      <c r="D55" s="46"/>
      <c r="E55" s="46"/>
      <c r="F55" s="46"/>
      <c r="G55" s="46"/>
      <c r="H55" s="46"/>
      <c r="I55" s="109" t="s">
        <v>401</v>
      </c>
      <c r="J55" s="110"/>
      <c r="K55" s="111">
        <f>IF(ISBLANK(C37),"",SUM(K45:K54))</f>
        <v>8</v>
      </c>
      <c r="L55" s="112">
        <f>IF(ISBLANK(G37),"",SUM(L45:L54))</f>
        <v>15</v>
      </c>
      <c r="M55" s="113">
        <f>IF(ISBLANK(F45),"",SUM(M45:M54))</f>
        <v>2</v>
      </c>
      <c r="N55" s="114">
        <f>IF(ISBLANK(F45),"",SUM(N45:N54))</f>
        <v>5</v>
      </c>
    </row>
    <row r="56" spans="1:14" ht="12.75">
      <c r="A56" s="43"/>
      <c r="B56" s="115" t="s">
        <v>402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2.75">
      <c r="A57" s="43"/>
      <c r="B57" s="116" t="s">
        <v>403</v>
      </c>
      <c r="C57" s="116"/>
      <c r="D57" s="116" t="s">
        <v>404</v>
      </c>
      <c r="E57" s="117"/>
      <c r="F57" s="116"/>
      <c r="G57" s="116" t="s">
        <v>272</v>
      </c>
      <c r="H57" s="117"/>
      <c r="I57" s="116"/>
      <c r="J57" s="118" t="s">
        <v>405</v>
      </c>
      <c r="K57" s="44"/>
      <c r="L57" s="46"/>
      <c r="M57" s="46"/>
      <c r="N57" s="46"/>
    </row>
    <row r="58" spans="1:14" ht="18.75" thickBot="1">
      <c r="A58" s="43"/>
      <c r="B58" s="46"/>
      <c r="C58" s="46"/>
      <c r="D58" s="46"/>
      <c r="E58" s="46"/>
      <c r="F58" s="46"/>
      <c r="G58" s="46"/>
      <c r="H58" s="46"/>
      <c r="I58" s="46"/>
      <c r="J58" s="119" t="s">
        <v>248</v>
      </c>
      <c r="K58" s="120"/>
      <c r="L58" s="120"/>
      <c r="M58" s="120"/>
      <c r="N58" s="121"/>
    </row>
    <row r="59" spans="1:14" ht="18">
      <c r="A59" s="43"/>
      <c r="B59" s="122"/>
      <c r="C59" s="122"/>
      <c r="D59" s="122"/>
      <c r="E59" s="122"/>
      <c r="F59" s="122"/>
      <c r="G59" s="122"/>
      <c r="H59" s="122"/>
      <c r="I59" s="122"/>
      <c r="J59" s="123"/>
      <c r="K59" s="123"/>
      <c r="L59" s="123"/>
      <c r="M59" s="123"/>
      <c r="N59" s="123"/>
    </row>
    <row r="60" spans="1:14" ht="12.75">
      <c r="A60" s="44"/>
      <c r="B60" s="124" t="s">
        <v>406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2" ht="12.75">
      <c r="B62" s="125" t="s">
        <v>407</v>
      </c>
    </row>
    <row r="63" spans="2:13" ht="12.75">
      <c r="B63" s="45" t="s">
        <v>408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2:13" ht="12.75">
      <c r="B64" s="45" t="s">
        <v>409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</sheetData>
  <sheetProtection/>
  <mergeCells count="32">
    <mergeCell ref="K44:L44"/>
    <mergeCell ref="J58:N58"/>
    <mergeCell ref="C39:D39"/>
    <mergeCell ref="G39:N39"/>
    <mergeCell ref="C41:D41"/>
    <mergeCell ref="G41:N41"/>
    <mergeCell ref="C42:D42"/>
    <mergeCell ref="G42:N42"/>
    <mergeCell ref="C36:D36"/>
    <mergeCell ref="G36:N36"/>
    <mergeCell ref="C37:D37"/>
    <mergeCell ref="G37:N37"/>
    <mergeCell ref="C38:D38"/>
    <mergeCell ref="G38:N38"/>
    <mergeCell ref="C10:D10"/>
    <mergeCell ref="G10:N10"/>
    <mergeCell ref="K12:L12"/>
    <mergeCell ref="J26:N26"/>
    <mergeCell ref="I33:N33"/>
    <mergeCell ref="I34:N34"/>
    <mergeCell ref="C6:D6"/>
    <mergeCell ref="G6:N6"/>
    <mergeCell ref="C7:D7"/>
    <mergeCell ref="G7:N7"/>
    <mergeCell ref="C9:D9"/>
    <mergeCell ref="G9:N9"/>
    <mergeCell ref="I1:N1"/>
    <mergeCell ref="I2:N2"/>
    <mergeCell ref="C4:D4"/>
    <mergeCell ref="G4:N4"/>
    <mergeCell ref="C5:D5"/>
    <mergeCell ref="G5:N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Q13" sqref="Q13"/>
    </sheetView>
  </sheetViews>
  <sheetFormatPr defaultColWidth="9.140625" defaultRowHeight="12.75"/>
  <sheetData>
    <row r="1" spans="1:14" ht="15.75">
      <c r="A1" s="43"/>
      <c r="B1" s="44"/>
      <c r="C1" s="45" t="s">
        <v>366</v>
      </c>
      <c r="D1" s="46"/>
      <c r="E1" s="46"/>
      <c r="F1" s="44"/>
      <c r="G1" s="47" t="s">
        <v>367</v>
      </c>
      <c r="H1" s="48"/>
      <c r="I1" s="49"/>
      <c r="J1" s="50"/>
      <c r="K1" s="50"/>
      <c r="L1" s="50"/>
      <c r="M1" s="50"/>
      <c r="N1" s="51"/>
    </row>
    <row r="2" spans="1:14" ht="20.25">
      <c r="A2" s="43"/>
      <c r="B2" s="52"/>
      <c r="C2" s="53" t="s">
        <v>368</v>
      </c>
      <c r="D2" s="46"/>
      <c r="E2" s="46"/>
      <c r="F2" s="44"/>
      <c r="G2" s="47"/>
      <c r="H2" s="48"/>
      <c r="I2" s="54" t="s">
        <v>412</v>
      </c>
      <c r="J2" s="55"/>
      <c r="K2" s="55"/>
      <c r="L2" s="55"/>
      <c r="M2" s="55"/>
      <c r="N2" s="56"/>
    </row>
    <row r="3" spans="1:14" ht="12.75">
      <c r="A3" s="43"/>
      <c r="B3" s="44"/>
      <c r="C3" s="57"/>
      <c r="D3" s="46"/>
      <c r="E3" s="46"/>
      <c r="F3" s="46"/>
      <c r="G3" s="57"/>
      <c r="H3" s="46"/>
      <c r="I3" s="46"/>
      <c r="J3" s="46"/>
      <c r="K3" s="46"/>
      <c r="L3" s="46"/>
      <c r="M3" s="46"/>
      <c r="N3" s="46"/>
    </row>
    <row r="4" spans="1:14" ht="15.75">
      <c r="A4" s="58"/>
      <c r="B4" s="59" t="s">
        <v>370</v>
      </c>
      <c r="C4" s="60" t="s">
        <v>176</v>
      </c>
      <c r="D4" s="61"/>
      <c r="E4" s="62"/>
      <c r="F4" s="59" t="s">
        <v>370</v>
      </c>
      <c r="G4" s="60" t="s">
        <v>104</v>
      </c>
      <c r="H4" s="63"/>
      <c r="I4" s="63"/>
      <c r="J4" s="63"/>
      <c r="K4" s="63"/>
      <c r="L4" s="63"/>
      <c r="M4" s="63"/>
      <c r="N4" s="64"/>
    </row>
    <row r="5" spans="1:14" ht="12.75">
      <c r="A5" s="58"/>
      <c r="B5" s="65" t="s">
        <v>371</v>
      </c>
      <c r="C5" s="66" t="s">
        <v>413</v>
      </c>
      <c r="D5" s="67"/>
      <c r="E5" s="68"/>
      <c r="F5" s="69" t="s">
        <v>373</v>
      </c>
      <c r="G5" s="66" t="s">
        <v>414</v>
      </c>
      <c r="H5" s="55"/>
      <c r="I5" s="55"/>
      <c r="J5" s="55"/>
      <c r="K5" s="55"/>
      <c r="L5" s="55"/>
      <c r="M5" s="55"/>
      <c r="N5" s="56"/>
    </row>
    <row r="6" spans="1:14" ht="12.75">
      <c r="A6" s="58"/>
      <c r="B6" s="70" t="s">
        <v>375</v>
      </c>
      <c r="C6" s="66" t="s">
        <v>415</v>
      </c>
      <c r="D6" s="67"/>
      <c r="E6" s="68"/>
      <c r="F6" s="71" t="s">
        <v>376</v>
      </c>
      <c r="G6" s="72" t="s">
        <v>331</v>
      </c>
      <c r="H6" s="55"/>
      <c r="I6" s="55"/>
      <c r="J6" s="55"/>
      <c r="K6" s="55"/>
      <c r="L6" s="55"/>
      <c r="M6" s="55"/>
      <c r="N6" s="56"/>
    </row>
    <row r="7" spans="1:14" ht="12.75">
      <c r="A7" s="43"/>
      <c r="B7" s="70" t="s">
        <v>378</v>
      </c>
      <c r="C7" s="66" t="s">
        <v>416</v>
      </c>
      <c r="D7" s="67"/>
      <c r="E7" s="68"/>
      <c r="F7" s="71" t="s">
        <v>380</v>
      </c>
      <c r="G7" s="72" t="s">
        <v>417</v>
      </c>
      <c r="H7" s="55"/>
      <c r="I7" s="55"/>
      <c r="J7" s="55"/>
      <c r="K7" s="55"/>
      <c r="L7" s="55"/>
      <c r="M7" s="55"/>
      <c r="N7" s="56"/>
    </row>
    <row r="8" spans="1:14" ht="12.75">
      <c r="A8" s="43"/>
      <c r="B8" s="73" t="s">
        <v>381</v>
      </c>
      <c r="C8" s="74"/>
      <c r="D8" s="75"/>
      <c r="E8" s="76"/>
      <c r="F8" s="73" t="s">
        <v>381</v>
      </c>
      <c r="G8" s="74"/>
      <c r="H8" s="77"/>
      <c r="I8" s="77"/>
      <c r="J8" s="77"/>
      <c r="K8" s="77"/>
      <c r="L8" s="77"/>
      <c r="M8" s="77"/>
      <c r="N8" s="77"/>
    </row>
    <row r="9" spans="1:14" ht="12.75">
      <c r="A9" s="58"/>
      <c r="B9" s="78"/>
      <c r="C9" s="66"/>
      <c r="D9" s="67"/>
      <c r="E9" s="68"/>
      <c r="F9" s="79"/>
      <c r="G9" s="72"/>
      <c r="H9" s="55"/>
      <c r="I9" s="55"/>
      <c r="J9" s="55"/>
      <c r="K9" s="55"/>
      <c r="L9" s="55"/>
      <c r="M9" s="55"/>
      <c r="N9" s="56"/>
    </row>
    <row r="10" spans="1:14" ht="12.75">
      <c r="A10" s="58"/>
      <c r="B10" s="80"/>
      <c r="C10" s="66"/>
      <c r="D10" s="67"/>
      <c r="E10" s="68"/>
      <c r="F10" s="81"/>
      <c r="G10" s="72"/>
      <c r="H10" s="55"/>
      <c r="I10" s="55"/>
      <c r="J10" s="55"/>
      <c r="K10" s="55"/>
      <c r="L10" s="55"/>
      <c r="M10" s="55"/>
      <c r="N10" s="56"/>
    </row>
    <row r="11" spans="1:14" ht="15.75">
      <c r="A11" s="43"/>
      <c r="B11" s="46"/>
      <c r="C11" s="46"/>
      <c r="D11" s="46"/>
      <c r="E11" s="46"/>
      <c r="F11" s="82" t="s">
        <v>382</v>
      </c>
      <c r="G11" s="57"/>
      <c r="H11" s="57"/>
      <c r="I11" s="57"/>
      <c r="J11" s="46"/>
      <c r="K11" s="46"/>
      <c r="L11" s="46"/>
      <c r="M11" s="83"/>
      <c r="N11" s="44"/>
    </row>
    <row r="12" spans="1:14" ht="12.75">
      <c r="A12" s="43"/>
      <c r="B12" s="84" t="s">
        <v>383</v>
      </c>
      <c r="C12" s="46"/>
      <c r="D12" s="46"/>
      <c r="E12" s="46"/>
      <c r="F12" s="85" t="s">
        <v>384</v>
      </c>
      <c r="G12" s="85" t="s">
        <v>385</v>
      </c>
      <c r="H12" s="85" t="s">
        <v>386</v>
      </c>
      <c r="I12" s="85" t="s">
        <v>387</v>
      </c>
      <c r="J12" s="85" t="s">
        <v>388</v>
      </c>
      <c r="K12" s="86" t="s">
        <v>168</v>
      </c>
      <c r="L12" s="87"/>
      <c r="M12" s="88" t="s">
        <v>389</v>
      </c>
      <c r="N12" s="89" t="s">
        <v>390</v>
      </c>
    </row>
    <row r="13" spans="1:14" ht="12.75">
      <c r="A13" s="58"/>
      <c r="B13" s="90" t="s">
        <v>391</v>
      </c>
      <c r="C13" s="91" t="str">
        <f>IF(C5&gt;"",C5,"")</f>
        <v>A. Kyläkallio</v>
      </c>
      <c r="D13" s="91" t="str">
        <f>IF(G5&gt;"",G5,"")</f>
        <v>J. Äänismaa</v>
      </c>
      <c r="E13" s="91">
        <f>IF(E5&gt;"",E5&amp;" - "&amp;I5,"")</f>
      </c>
      <c r="F13" s="92">
        <v>-9</v>
      </c>
      <c r="G13" s="92">
        <v>-6</v>
      </c>
      <c r="H13" s="93">
        <v>8</v>
      </c>
      <c r="I13" s="92">
        <v>9</v>
      </c>
      <c r="J13" s="92">
        <v>6</v>
      </c>
      <c r="K13" s="94">
        <f>IF(ISBLANK(F13),"",COUNTIF(F13:J13,"&gt;=0"))</f>
        <v>3</v>
      </c>
      <c r="L13" s="95">
        <f>IF(ISBLANK(F13),"",(IF(LEFT(F13,1)="-",1,0)+IF(LEFT(G13,1)="-",1,0)+IF(LEFT(H13,1)="-",1,0)+IF(LEFT(I13,1)="-",1,0)+IF(LEFT(J13,1)="-",1,0)))</f>
        <v>2</v>
      </c>
      <c r="M13" s="96">
        <f>IF(K13=3,1,"")</f>
        <v>1</v>
      </c>
      <c r="N13" s="97">
        <f>IF(L13=3,1,"")</f>
      </c>
    </row>
    <row r="14" spans="1:14" ht="12.75">
      <c r="A14" s="58"/>
      <c r="B14" s="90" t="s">
        <v>392</v>
      </c>
      <c r="C14" s="91" t="str">
        <f>IF(C6&gt;"",C6,"")</f>
        <v>M. Karjalainen</v>
      </c>
      <c r="D14" s="91" t="str">
        <f>IF(G6&gt;"",G6,"")</f>
        <v>Tero Penttilä</v>
      </c>
      <c r="E14" s="91">
        <f>IF(E6&gt;"",E6&amp;" - "&amp;I6,"")</f>
      </c>
      <c r="F14" s="98">
        <v>4</v>
      </c>
      <c r="G14" s="92">
        <v>6</v>
      </c>
      <c r="H14" s="92">
        <v>7</v>
      </c>
      <c r="I14" s="92"/>
      <c r="J14" s="92"/>
      <c r="K14" s="94">
        <f>IF(ISBLANK(F14),"",COUNTIF(F14:J14,"&gt;=0"))</f>
        <v>3</v>
      </c>
      <c r="L14" s="95">
        <f>IF(ISBLANK(F14),"",(IF(LEFT(F14,1)="-",1,0)+IF(LEFT(G14,1)="-",1,0)+IF(LEFT(H14,1)="-",1,0)+IF(LEFT(I14,1)="-",1,0)+IF(LEFT(J14,1)="-",1,0)))</f>
        <v>0</v>
      </c>
      <c r="M14" s="96">
        <f>IF(K14=3,1,"")</f>
        <v>1</v>
      </c>
      <c r="N14" s="97">
        <f>IF(L14=3,1,"")</f>
      </c>
    </row>
    <row r="15" spans="1:14" ht="12.75">
      <c r="A15" s="58"/>
      <c r="B15" s="99" t="s">
        <v>393</v>
      </c>
      <c r="C15" s="91" t="str">
        <f>IF(C7&gt;"",C7,"")</f>
        <v>J. Kokkonen</v>
      </c>
      <c r="D15" s="91" t="str">
        <f>IF(G7&gt;"",G7,"")</f>
        <v>C. Mattsson</v>
      </c>
      <c r="E15" s="100"/>
      <c r="F15" s="98">
        <v>-9</v>
      </c>
      <c r="G15" s="101">
        <v>-10</v>
      </c>
      <c r="H15" s="98">
        <v>-6</v>
      </c>
      <c r="I15" s="98"/>
      <c r="J15" s="98"/>
      <c r="K15" s="94">
        <f aca="true" t="shared" si="0" ref="K15:K22">IF(ISBLANK(F15),"",COUNTIF(F15:J15,"&gt;=0"))</f>
        <v>0</v>
      </c>
      <c r="L15" s="95">
        <f aca="true" t="shared" si="1" ref="L15:L22">IF(ISBLANK(F15),"",(IF(LEFT(F15,1)="-",1,0)+IF(LEFT(G15,1)="-",1,0)+IF(LEFT(H15,1)="-",1,0)+IF(LEFT(I15,1)="-",1,0)+IF(LEFT(J15,1)="-",1,0)))</f>
        <v>3</v>
      </c>
      <c r="M15" s="96">
        <f aca="true" t="shared" si="2" ref="M15:N22">IF(K15=3,1,"")</f>
      </c>
      <c r="N15" s="97">
        <f t="shared" si="2"/>
        <v>1</v>
      </c>
    </row>
    <row r="16" spans="1:14" ht="12.75">
      <c r="A16" s="58"/>
      <c r="B16" s="99" t="s">
        <v>394</v>
      </c>
      <c r="C16" s="91" t="str">
        <f>IF(C6&gt;"",C6,"")</f>
        <v>M. Karjalainen</v>
      </c>
      <c r="D16" s="91" t="str">
        <f>IF(G5&gt;"",G5,"")</f>
        <v>J. Äänismaa</v>
      </c>
      <c r="E16" s="100"/>
      <c r="F16" s="98">
        <v>7</v>
      </c>
      <c r="G16" s="101">
        <v>2</v>
      </c>
      <c r="H16" s="98">
        <v>3</v>
      </c>
      <c r="I16" s="98"/>
      <c r="J16" s="98"/>
      <c r="K16" s="94">
        <f t="shared" si="0"/>
        <v>3</v>
      </c>
      <c r="L16" s="95">
        <f t="shared" si="1"/>
        <v>0</v>
      </c>
      <c r="M16" s="96">
        <f t="shared" si="2"/>
        <v>1</v>
      </c>
      <c r="N16" s="97">
        <f t="shared" si="2"/>
      </c>
    </row>
    <row r="17" spans="1:14" ht="12.75">
      <c r="A17" s="58"/>
      <c r="B17" s="99" t="s">
        <v>395</v>
      </c>
      <c r="C17" s="91" t="str">
        <f>IF(C5&gt;"",C5,"")</f>
        <v>A. Kyläkallio</v>
      </c>
      <c r="D17" s="91" t="str">
        <f>IF(G7&gt;"",G7,"")</f>
        <v>C. Mattsson</v>
      </c>
      <c r="E17" s="100"/>
      <c r="F17" s="98">
        <v>11</v>
      </c>
      <c r="G17" s="101">
        <v>8</v>
      </c>
      <c r="H17" s="98">
        <v>-9</v>
      </c>
      <c r="I17" s="98">
        <v>-9</v>
      </c>
      <c r="J17" s="98">
        <v>-9</v>
      </c>
      <c r="K17" s="94">
        <f t="shared" si="0"/>
        <v>2</v>
      </c>
      <c r="L17" s="95">
        <f t="shared" si="1"/>
        <v>3</v>
      </c>
      <c r="M17" s="96">
        <f t="shared" si="2"/>
      </c>
      <c r="N17" s="97">
        <f t="shared" si="2"/>
        <v>1</v>
      </c>
    </row>
    <row r="18" spans="1:14" ht="12.75">
      <c r="A18" s="58"/>
      <c r="B18" s="99" t="s">
        <v>396</v>
      </c>
      <c r="C18" s="91" t="str">
        <f>IF(C7&gt;"",C7,"")</f>
        <v>J. Kokkonen</v>
      </c>
      <c r="D18" s="91" t="str">
        <f>IF(G6&gt;"",G6,"")</f>
        <v>Tero Penttilä</v>
      </c>
      <c r="E18" s="100"/>
      <c r="F18" s="98">
        <v>-6</v>
      </c>
      <c r="G18" s="101">
        <v>12</v>
      </c>
      <c r="H18" s="98">
        <v>8</v>
      </c>
      <c r="I18" s="98">
        <v>9</v>
      </c>
      <c r="J18" s="98"/>
      <c r="K18" s="94">
        <f t="shared" si="0"/>
        <v>3</v>
      </c>
      <c r="L18" s="95">
        <f t="shared" si="1"/>
        <v>1</v>
      </c>
      <c r="M18" s="96">
        <f t="shared" si="2"/>
        <v>1</v>
      </c>
      <c r="N18" s="97">
        <f t="shared" si="2"/>
      </c>
    </row>
    <row r="19" spans="1:14" ht="12.75">
      <c r="A19" s="58"/>
      <c r="B19" s="99" t="s">
        <v>397</v>
      </c>
      <c r="C19" s="102">
        <f>IF(C9&gt;"",C9&amp;" / "&amp;C10,"")</f>
      </c>
      <c r="D19" s="102">
        <f>IF(G9&gt;"",G9&amp;" / "&amp;G10,"")</f>
      </c>
      <c r="E19" s="103"/>
      <c r="F19" s="104"/>
      <c r="G19" s="105"/>
      <c r="H19" s="106"/>
      <c r="I19" s="106"/>
      <c r="J19" s="106"/>
      <c r="K19" s="94">
        <f t="shared" si="0"/>
      </c>
      <c r="L19" s="95">
        <f t="shared" si="1"/>
      </c>
      <c r="M19" s="96">
        <f t="shared" si="2"/>
      </c>
      <c r="N19" s="97">
        <f t="shared" si="2"/>
      </c>
    </row>
    <row r="20" spans="1:14" ht="12.75">
      <c r="A20" s="58"/>
      <c r="B20" s="90" t="s">
        <v>398</v>
      </c>
      <c r="C20" s="91" t="str">
        <f>IF(C6&gt;"",C6,"")</f>
        <v>M. Karjalainen</v>
      </c>
      <c r="D20" s="91" t="str">
        <f>IF(G7&gt;"",G7,"")</f>
        <v>C. Mattsson</v>
      </c>
      <c r="E20" s="107"/>
      <c r="F20" s="108">
        <v>-9</v>
      </c>
      <c r="G20" s="92">
        <v>6</v>
      </c>
      <c r="H20" s="92">
        <v>6</v>
      </c>
      <c r="I20" s="92">
        <v>-8</v>
      </c>
      <c r="J20" s="93">
        <v>3</v>
      </c>
      <c r="K20" s="94">
        <f t="shared" si="0"/>
        <v>3</v>
      </c>
      <c r="L20" s="95">
        <f t="shared" si="1"/>
        <v>2</v>
      </c>
      <c r="M20" s="96">
        <f t="shared" si="2"/>
        <v>1</v>
      </c>
      <c r="N20" s="97">
        <f t="shared" si="2"/>
      </c>
    </row>
    <row r="21" spans="1:14" ht="12.75">
      <c r="A21" s="58"/>
      <c r="B21" s="90" t="s">
        <v>399</v>
      </c>
      <c r="C21" s="91" t="str">
        <f>IF(C7&gt;"",C7,"")</f>
        <v>J. Kokkonen</v>
      </c>
      <c r="D21" s="91" t="str">
        <f>IF(G5&gt;"",G5,"")</f>
        <v>J. Äänismaa</v>
      </c>
      <c r="E21" s="107"/>
      <c r="F21" s="108"/>
      <c r="G21" s="92"/>
      <c r="H21" s="92"/>
      <c r="I21" s="92"/>
      <c r="J21" s="93"/>
      <c r="K21" s="94">
        <f t="shared" si="0"/>
      </c>
      <c r="L21" s="95">
        <f t="shared" si="1"/>
      </c>
      <c r="M21" s="96">
        <f t="shared" si="2"/>
      </c>
      <c r="N21" s="97">
        <f t="shared" si="2"/>
      </c>
    </row>
    <row r="22" spans="1:14" ht="13.5" thickBot="1">
      <c r="A22" s="58"/>
      <c r="B22" s="90" t="s">
        <v>400</v>
      </c>
      <c r="C22" s="91" t="str">
        <f>IF(C5&gt;"",C5,"")</f>
        <v>A. Kyläkallio</v>
      </c>
      <c r="D22" s="91" t="str">
        <f>IF(G6&gt;"",G6,"")</f>
        <v>Tero Penttilä</v>
      </c>
      <c r="E22" s="107"/>
      <c r="F22" s="93"/>
      <c r="G22" s="92"/>
      <c r="H22" s="93"/>
      <c r="I22" s="92"/>
      <c r="J22" s="92"/>
      <c r="K22" s="94">
        <f t="shared" si="0"/>
      </c>
      <c r="L22" s="95">
        <f t="shared" si="1"/>
      </c>
      <c r="M22" s="96">
        <f t="shared" si="2"/>
      </c>
      <c r="N22" s="97">
        <f t="shared" si="2"/>
      </c>
    </row>
    <row r="23" spans="1:14" ht="16.5" thickBot="1">
      <c r="A23" s="43"/>
      <c r="B23" s="46"/>
      <c r="C23" s="46"/>
      <c r="D23" s="46"/>
      <c r="E23" s="46"/>
      <c r="F23" s="46"/>
      <c r="G23" s="46"/>
      <c r="H23" s="46"/>
      <c r="I23" s="109" t="s">
        <v>401</v>
      </c>
      <c r="J23" s="110"/>
      <c r="K23" s="111">
        <f>IF(ISBLANK(C5),"",SUM(K13:K22))</f>
        <v>17</v>
      </c>
      <c r="L23" s="112">
        <f>IF(ISBLANK(G5),"",SUM(L13:L22))</f>
        <v>11</v>
      </c>
      <c r="M23" s="113">
        <f>IF(ISBLANK(F13),"",SUM(M13:M22))</f>
        <v>5</v>
      </c>
      <c r="N23" s="114">
        <f>IF(ISBLANK(F13),"",SUM(N13:N22))</f>
        <v>2</v>
      </c>
    </row>
    <row r="24" spans="1:14" ht="12.75">
      <c r="A24" s="43"/>
      <c r="B24" s="115" t="s">
        <v>402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12.75">
      <c r="A25" s="43"/>
      <c r="B25" s="116" t="s">
        <v>403</v>
      </c>
      <c r="C25" s="116"/>
      <c r="D25" s="116" t="s">
        <v>404</v>
      </c>
      <c r="E25" s="117"/>
      <c r="F25" s="116"/>
      <c r="G25" s="116" t="s">
        <v>272</v>
      </c>
      <c r="H25" s="117"/>
      <c r="I25" s="116"/>
      <c r="J25" s="118" t="s">
        <v>405</v>
      </c>
      <c r="K25" s="44"/>
      <c r="L25" s="46"/>
      <c r="M25" s="46"/>
      <c r="N25" s="46"/>
    </row>
    <row r="26" spans="1:14" ht="18.75" thickBot="1">
      <c r="A26" s="43"/>
      <c r="B26" s="46"/>
      <c r="C26" s="46"/>
      <c r="D26" s="46"/>
      <c r="E26" s="46"/>
      <c r="F26" s="46"/>
      <c r="G26" s="46"/>
      <c r="H26" s="46"/>
      <c r="I26" s="46"/>
      <c r="J26" s="119" t="s">
        <v>176</v>
      </c>
      <c r="K26" s="120"/>
      <c r="L26" s="120"/>
      <c r="M26" s="120"/>
      <c r="N26" s="121"/>
    </row>
    <row r="27" spans="1:14" ht="18">
      <c r="A27" s="43"/>
      <c r="B27" s="122"/>
      <c r="C27" s="122"/>
      <c r="D27" s="122"/>
      <c r="E27" s="122"/>
      <c r="F27" s="122"/>
      <c r="G27" s="122"/>
      <c r="H27" s="122"/>
      <c r="I27" s="122"/>
      <c r="J27" s="123"/>
      <c r="K27" s="123"/>
      <c r="L27" s="123"/>
      <c r="M27" s="123"/>
      <c r="N27" s="123"/>
    </row>
    <row r="28" spans="1:14" ht="12.75">
      <c r="A28" s="44"/>
      <c r="B28" s="124" t="s">
        <v>406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30" ht="12.75">
      <c r="B30" s="125" t="s">
        <v>407</v>
      </c>
    </row>
    <row r="31" spans="2:13" ht="12.75">
      <c r="B31" s="45" t="s">
        <v>408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2:13" ht="12.75">
      <c r="B32" s="45" t="s">
        <v>409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4" ht="15.75">
      <c r="A33" s="43"/>
      <c r="B33" s="44"/>
      <c r="C33" s="45" t="s">
        <v>366</v>
      </c>
      <c r="D33" s="46"/>
      <c r="E33" s="46"/>
      <c r="F33" s="44"/>
      <c r="G33" s="47" t="s">
        <v>367</v>
      </c>
      <c r="H33" s="48"/>
      <c r="I33" s="49"/>
      <c r="J33" s="50"/>
      <c r="K33" s="50"/>
      <c r="L33" s="50"/>
      <c r="M33" s="50"/>
      <c r="N33" s="51"/>
    </row>
    <row r="34" spans="1:14" ht="20.25">
      <c r="A34" s="43"/>
      <c r="B34" s="52"/>
      <c r="C34" s="53" t="s">
        <v>368</v>
      </c>
      <c r="D34" s="46"/>
      <c r="E34" s="46"/>
      <c r="F34" s="44"/>
      <c r="G34" s="47"/>
      <c r="H34" s="48"/>
      <c r="I34" s="54" t="s">
        <v>412</v>
      </c>
      <c r="J34" s="55"/>
      <c r="K34" s="55"/>
      <c r="L34" s="55"/>
      <c r="M34" s="55"/>
      <c r="N34" s="56"/>
    </row>
    <row r="35" spans="1:14" ht="12.75">
      <c r="A35" s="43"/>
      <c r="B35" s="44"/>
      <c r="C35" s="57"/>
      <c r="D35" s="46"/>
      <c r="E35" s="46"/>
      <c r="F35" s="46"/>
      <c r="G35" s="57"/>
      <c r="H35" s="46"/>
      <c r="I35" s="46"/>
      <c r="J35" s="46"/>
      <c r="K35" s="46"/>
      <c r="L35" s="46"/>
      <c r="M35" s="46"/>
      <c r="N35" s="46"/>
    </row>
    <row r="36" spans="1:14" ht="15.75">
      <c r="A36" s="58"/>
      <c r="B36" s="59" t="s">
        <v>370</v>
      </c>
      <c r="C36" s="60" t="s">
        <v>248</v>
      </c>
      <c r="D36" s="61"/>
      <c r="E36" s="62"/>
      <c r="F36" s="59" t="s">
        <v>370</v>
      </c>
      <c r="G36" s="60" t="s">
        <v>228</v>
      </c>
      <c r="H36" s="63"/>
      <c r="I36" s="63"/>
      <c r="J36" s="63"/>
      <c r="K36" s="63"/>
      <c r="L36" s="63"/>
      <c r="M36" s="63"/>
      <c r="N36" s="64"/>
    </row>
    <row r="37" spans="1:14" ht="12.75">
      <c r="A37" s="58"/>
      <c r="B37" s="65" t="s">
        <v>371</v>
      </c>
      <c r="C37" s="66" t="s">
        <v>336</v>
      </c>
      <c r="D37" s="67"/>
      <c r="E37" s="68"/>
      <c r="F37" s="69" t="s">
        <v>373</v>
      </c>
      <c r="G37" s="66" t="s">
        <v>418</v>
      </c>
      <c r="H37" s="55"/>
      <c r="I37" s="55"/>
      <c r="J37" s="55"/>
      <c r="K37" s="55"/>
      <c r="L37" s="55"/>
      <c r="M37" s="55"/>
      <c r="N37" s="56"/>
    </row>
    <row r="38" spans="1:14" ht="12.75">
      <c r="A38" s="58"/>
      <c r="B38" s="70" t="s">
        <v>375</v>
      </c>
      <c r="C38" s="66" t="s">
        <v>374</v>
      </c>
      <c r="D38" s="67"/>
      <c r="E38" s="68"/>
      <c r="F38" s="71" t="s">
        <v>376</v>
      </c>
      <c r="G38" s="72" t="s">
        <v>419</v>
      </c>
      <c r="H38" s="55"/>
      <c r="I38" s="55"/>
      <c r="J38" s="55"/>
      <c r="K38" s="55"/>
      <c r="L38" s="55"/>
      <c r="M38" s="55"/>
      <c r="N38" s="56"/>
    </row>
    <row r="39" spans="1:14" ht="12.75">
      <c r="A39" s="43"/>
      <c r="B39" s="70" t="s">
        <v>378</v>
      </c>
      <c r="C39" s="66" t="s">
        <v>377</v>
      </c>
      <c r="D39" s="67"/>
      <c r="E39" s="68"/>
      <c r="F39" s="71" t="s">
        <v>380</v>
      </c>
      <c r="G39" s="72" t="s">
        <v>420</v>
      </c>
      <c r="H39" s="55"/>
      <c r="I39" s="55"/>
      <c r="J39" s="55"/>
      <c r="K39" s="55"/>
      <c r="L39" s="55"/>
      <c r="M39" s="55"/>
      <c r="N39" s="56"/>
    </row>
    <row r="40" spans="1:14" ht="12.75">
      <c r="A40" s="43"/>
      <c r="B40" s="73" t="s">
        <v>381</v>
      </c>
      <c r="C40" s="74"/>
      <c r="D40" s="75"/>
      <c r="E40" s="76"/>
      <c r="F40" s="73" t="s">
        <v>381</v>
      </c>
      <c r="G40" s="74"/>
      <c r="H40" s="77"/>
      <c r="I40" s="77"/>
      <c r="J40" s="77"/>
      <c r="K40" s="77"/>
      <c r="L40" s="77"/>
      <c r="M40" s="77"/>
      <c r="N40" s="77"/>
    </row>
    <row r="41" spans="1:14" ht="12.75">
      <c r="A41" s="58"/>
      <c r="B41" s="78"/>
      <c r="C41" s="66"/>
      <c r="D41" s="67"/>
      <c r="E41" s="68"/>
      <c r="F41" s="79"/>
      <c r="G41" s="72"/>
      <c r="H41" s="55"/>
      <c r="I41" s="55"/>
      <c r="J41" s="55"/>
      <c r="K41" s="55"/>
      <c r="L41" s="55"/>
      <c r="M41" s="55"/>
      <c r="N41" s="56"/>
    </row>
    <row r="42" spans="1:14" ht="12.75">
      <c r="A42" s="58"/>
      <c r="B42" s="80"/>
      <c r="C42" s="66"/>
      <c r="D42" s="67"/>
      <c r="E42" s="68"/>
      <c r="F42" s="81"/>
      <c r="G42" s="72"/>
      <c r="H42" s="55"/>
      <c r="I42" s="55"/>
      <c r="J42" s="55"/>
      <c r="K42" s="55"/>
      <c r="L42" s="55"/>
      <c r="M42" s="55"/>
      <c r="N42" s="56"/>
    </row>
    <row r="43" spans="1:14" ht="15.75">
      <c r="A43" s="43"/>
      <c r="B43" s="46"/>
      <c r="C43" s="46"/>
      <c r="D43" s="46"/>
      <c r="E43" s="46"/>
      <c r="F43" s="82" t="s">
        <v>382</v>
      </c>
      <c r="G43" s="57"/>
      <c r="H43" s="57"/>
      <c r="I43" s="57"/>
      <c r="J43" s="46"/>
      <c r="K43" s="46"/>
      <c r="L43" s="46"/>
      <c r="M43" s="83"/>
      <c r="N43" s="44"/>
    </row>
    <row r="44" spans="1:14" ht="12.75">
      <c r="A44" s="43"/>
      <c r="B44" s="84" t="s">
        <v>383</v>
      </c>
      <c r="C44" s="46"/>
      <c r="D44" s="46"/>
      <c r="E44" s="46"/>
      <c r="F44" s="85" t="s">
        <v>384</v>
      </c>
      <c r="G44" s="85" t="s">
        <v>385</v>
      </c>
      <c r="H44" s="85" t="s">
        <v>386</v>
      </c>
      <c r="I44" s="85" t="s">
        <v>387</v>
      </c>
      <c r="J44" s="85" t="s">
        <v>388</v>
      </c>
      <c r="K44" s="86" t="s">
        <v>168</v>
      </c>
      <c r="L44" s="87"/>
      <c r="M44" s="88" t="s">
        <v>389</v>
      </c>
      <c r="N44" s="89" t="s">
        <v>390</v>
      </c>
    </row>
    <row r="45" spans="1:14" ht="12.75">
      <c r="A45" s="58"/>
      <c r="B45" s="90" t="s">
        <v>391</v>
      </c>
      <c r="C45" s="91" t="str">
        <f>IF(C37&gt;"",C37,"")</f>
        <v>Aleksi Mustonen</v>
      </c>
      <c r="D45" s="91" t="str">
        <f>IF(G37&gt;"",G37,"")</f>
        <v>O. Tennilä</v>
      </c>
      <c r="E45" s="91">
        <f>IF(E37&gt;"",E37&amp;" - "&amp;I37,"")</f>
      </c>
      <c r="F45" s="92">
        <v>-9</v>
      </c>
      <c r="G45" s="92">
        <v>-8</v>
      </c>
      <c r="H45" s="93">
        <v>-3</v>
      </c>
      <c r="I45" s="92"/>
      <c r="J45" s="92"/>
      <c r="K45" s="94">
        <f>IF(ISBLANK(F45),"",COUNTIF(F45:J45,"&gt;=0"))</f>
        <v>0</v>
      </c>
      <c r="L45" s="95">
        <f>IF(ISBLANK(F45),"",(IF(LEFT(F45,1)="-",1,0)+IF(LEFT(G45,1)="-",1,0)+IF(LEFT(H45,1)="-",1,0)+IF(LEFT(I45,1)="-",1,0)+IF(LEFT(J45,1)="-",1,0)))</f>
        <v>3</v>
      </c>
      <c r="M45" s="96">
        <f>IF(K45=3,1,"")</f>
      </c>
      <c r="N45" s="97">
        <f>IF(L45=3,1,"")</f>
        <v>1</v>
      </c>
    </row>
    <row r="46" spans="1:14" ht="12.75">
      <c r="A46" s="58"/>
      <c r="B46" s="90" t="s">
        <v>392</v>
      </c>
      <c r="C46" s="91" t="str">
        <f>IF(C38&gt;"",C38,"")</f>
        <v>Mika Räsänen</v>
      </c>
      <c r="D46" s="91" t="str">
        <f>IF(G38&gt;"",G38,"")</f>
        <v>M. Tuomola</v>
      </c>
      <c r="E46" s="91">
        <f>IF(E38&gt;"",E38&amp;" - "&amp;I38,"")</f>
      </c>
      <c r="F46" s="98">
        <v>3</v>
      </c>
      <c r="G46" s="92">
        <v>3</v>
      </c>
      <c r="H46" s="92">
        <v>9</v>
      </c>
      <c r="I46" s="92"/>
      <c r="J46" s="92"/>
      <c r="K46" s="94">
        <f>IF(ISBLANK(F46),"",COUNTIF(F46:J46,"&gt;=0"))</f>
        <v>3</v>
      </c>
      <c r="L46" s="95">
        <f>IF(ISBLANK(F46),"",(IF(LEFT(F46,1)="-",1,0)+IF(LEFT(G46,1)="-",1,0)+IF(LEFT(H46,1)="-",1,0)+IF(LEFT(I46,1)="-",1,0)+IF(LEFT(J46,1)="-",1,0)))</f>
        <v>0</v>
      </c>
      <c r="M46" s="96">
        <f>IF(K46=3,1,"")</f>
        <v>1</v>
      </c>
      <c r="N46" s="97">
        <f>IF(L46=3,1,"")</f>
      </c>
    </row>
    <row r="47" spans="1:14" ht="12.75">
      <c r="A47" s="58"/>
      <c r="B47" s="99" t="s">
        <v>393</v>
      </c>
      <c r="C47" s="91" t="str">
        <f>IF(C39&gt;"",C39,"")</f>
        <v>Timo Tamminen</v>
      </c>
      <c r="D47" s="91" t="str">
        <f>IF(G39&gt;"",G39,"")</f>
        <v>P. Valasti</v>
      </c>
      <c r="E47" s="100"/>
      <c r="F47" s="98">
        <v>-7</v>
      </c>
      <c r="G47" s="101">
        <v>11</v>
      </c>
      <c r="H47" s="98">
        <v>9</v>
      </c>
      <c r="I47" s="98">
        <v>-6</v>
      </c>
      <c r="J47" s="98">
        <v>5</v>
      </c>
      <c r="K47" s="94">
        <f aca="true" t="shared" si="3" ref="K47:K54">IF(ISBLANK(F47),"",COUNTIF(F47:J47,"&gt;=0"))</f>
        <v>3</v>
      </c>
      <c r="L47" s="95">
        <f aca="true" t="shared" si="4" ref="L47:L54">IF(ISBLANK(F47),"",(IF(LEFT(F47,1)="-",1,0)+IF(LEFT(G47,1)="-",1,0)+IF(LEFT(H47,1)="-",1,0)+IF(LEFT(I47,1)="-",1,0)+IF(LEFT(J47,1)="-",1,0)))</f>
        <v>2</v>
      </c>
      <c r="M47" s="96">
        <f aca="true" t="shared" si="5" ref="M47:N54">IF(K47=3,1,"")</f>
        <v>1</v>
      </c>
      <c r="N47" s="97">
        <f t="shared" si="5"/>
      </c>
    </row>
    <row r="48" spans="1:14" ht="12.75">
      <c r="A48" s="58"/>
      <c r="B48" s="99" t="s">
        <v>394</v>
      </c>
      <c r="C48" s="91" t="str">
        <f>IF(C38&gt;"",C38,"")</f>
        <v>Mika Räsänen</v>
      </c>
      <c r="D48" s="91" t="str">
        <f>IF(G37&gt;"",G37,"")</f>
        <v>O. Tennilä</v>
      </c>
      <c r="E48" s="100"/>
      <c r="F48" s="98">
        <v>9</v>
      </c>
      <c r="G48" s="101">
        <v>9</v>
      </c>
      <c r="H48" s="98">
        <v>3</v>
      </c>
      <c r="I48" s="98"/>
      <c r="J48" s="98"/>
      <c r="K48" s="94">
        <f t="shared" si="3"/>
        <v>3</v>
      </c>
      <c r="L48" s="95">
        <f t="shared" si="4"/>
        <v>0</v>
      </c>
      <c r="M48" s="96">
        <f t="shared" si="5"/>
        <v>1</v>
      </c>
      <c r="N48" s="97">
        <f t="shared" si="5"/>
      </c>
    </row>
    <row r="49" spans="1:14" ht="12.75">
      <c r="A49" s="58"/>
      <c r="B49" s="99" t="s">
        <v>395</v>
      </c>
      <c r="C49" s="91" t="str">
        <f>IF(C37&gt;"",C37,"")</f>
        <v>Aleksi Mustonen</v>
      </c>
      <c r="D49" s="91" t="str">
        <f>IF(G39&gt;"",G39,"")</f>
        <v>P. Valasti</v>
      </c>
      <c r="E49" s="100"/>
      <c r="F49" s="98">
        <v>9</v>
      </c>
      <c r="G49" s="101">
        <v>-7</v>
      </c>
      <c r="H49" s="98">
        <v>-3</v>
      </c>
      <c r="I49" s="98">
        <v>-4</v>
      </c>
      <c r="J49" s="98"/>
      <c r="K49" s="94">
        <f t="shared" si="3"/>
        <v>1</v>
      </c>
      <c r="L49" s="95">
        <f t="shared" si="4"/>
        <v>3</v>
      </c>
      <c r="M49" s="96">
        <f t="shared" si="5"/>
      </c>
      <c r="N49" s="97">
        <f t="shared" si="5"/>
        <v>1</v>
      </c>
    </row>
    <row r="50" spans="1:14" ht="12.75">
      <c r="A50" s="58"/>
      <c r="B50" s="99" t="s">
        <v>396</v>
      </c>
      <c r="C50" s="91" t="str">
        <f>IF(C39&gt;"",C39,"")</f>
        <v>Timo Tamminen</v>
      </c>
      <c r="D50" s="91" t="str">
        <f>IF(G38&gt;"",G38,"")</f>
        <v>M. Tuomola</v>
      </c>
      <c r="E50" s="100"/>
      <c r="F50" s="98">
        <v>-14</v>
      </c>
      <c r="G50" s="101">
        <v>6</v>
      </c>
      <c r="H50" s="98">
        <v>-9</v>
      </c>
      <c r="I50" s="98">
        <v>9</v>
      </c>
      <c r="J50" s="98">
        <v>6</v>
      </c>
      <c r="K50" s="94">
        <f t="shared" si="3"/>
        <v>3</v>
      </c>
      <c r="L50" s="95">
        <f t="shared" si="4"/>
        <v>2</v>
      </c>
      <c r="M50" s="96">
        <f t="shared" si="5"/>
        <v>1</v>
      </c>
      <c r="N50" s="97">
        <f t="shared" si="5"/>
      </c>
    </row>
    <row r="51" spans="1:14" ht="12.75">
      <c r="A51" s="58"/>
      <c r="B51" s="99" t="s">
        <v>397</v>
      </c>
      <c r="C51" s="102">
        <f>IF(C41&gt;"",C41&amp;" / "&amp;C42,"")</f>
      </c>
      <c r="D51" s="102">
        <f>IF(G41&gt;"",G41&amp;" / "&amp;G42,"")</f>
      </c>
      <c r="E51" s="103"/>
      <c r="F51" s="104"/>
      <c r="G51" s="105"/>
      <c r="H51" s="106"/>
      <c r="I51" s="106"/>
      <c r="J51" s="106"/>
      <c r="K51" s="94">
        <f t="shared" si="3"/>
      </c>
      <c r="L51" s="95">
        <f t="shared" si="4"/>
      </c>
      <c r="M51" s="96">
        <f t="shared" si="5"/>
      </c>
      <c r="N51" s="97">
        <f t="shared" si="5"/>
      </c>
    </row>
    <row r="52" spans="1:14" ht="12.75">
      <c r="A52" s="58"/>
      <c r="B52" s="90" t="s">
        <v>398</v>
      </c>
      <c r="C52" s="91" t="str">
        <f>IF(C38&gt;"",C38,"")</f>
        <v>Mika Räsänen</v>
      </c>
      <c r="D52" s="91" t="str">
        <f>IF(G39&gt;"",G39,"")</f>
        <v>P. Valasti</v>
      </c>
      <c r="E52" s="107"/>
      <c r="F52" s="108">
        <v>9</v>
      </c>
      <c r="G52" s="92">
        <v>10</v>
      </c>
      <c r="H52" s="92">
        <v>9</v>
      </c>
      <c r="I52" s="92"/>
      <c r="J52" s="93"/>
      <c r="K52" s="94">
        <f t="shared" si="3"/>
        <v>3</v>
      </c>
      <c r="L52" s="95">
        <f t="shared" si="4"/>
        <v>0</v>
      </c>
      <c r="M52" s="96">
        <f t="shared" si="5"/>
        <v>1</v>
      </c>
      <c r="N52" s="97">
        <f t="shared" si="5"/>
      </c>
    </row>
    <row r="53" spans="1:14" ht="12.75">
      <c r="A53" s="58"/>
      <c r="B53" s="90" t="s">
        <v>399</v>
      </c>
      <c r="C53" s="91" t="str">
        <f>IF(C39&gt;"",C39,"")</f>
        <v>Timo Tamminen</v>
      </c>
      <c r="D53" s="91" t="str">
        <f>IF(G37&gt;"",G37,"")</f>
        <v>O. Tennilä</v>
      </c>
      <c r="E53" s="107"/>
      <c r="F53" s="108"/>
      <c r="G53" s="92"/>
      <c r="H53" s="92"/>
      <c r="I53" s="92"/>
      <c r="J53" s="93"/>
      <c r="K53" s="94">
        <f t="shared" si="3"/>
      </c>
      <c r="L53" s="95">
        <f t="shared" si="4"/>
      </c>
      <c r="M53" s="96">
        <f t="shared" si="5"/>
      </c>
      <c r="N53" s="97">
        <f t="shared" si="5"/>
      </c>
    </row>
    <row r="54" spans="1:14" ht="13.5" thickBot="1">
      <c r="A54" s="58"/>
      <c r="B54" s="90" t="s">
        <v>400</v>
      </c>
      <c r="C54" s="91" t="str">
        <f>IF(C37&gt;"",C37,"")</f>
        <v>Aleksi Mustonen</v>
      </c>
      <c r="D54" s="91" t="str">
        <f>IF(G38&gt;"",G38,"")</f>
        <v>M. Tuomola</v>
      </c>
      <c r="E54" s="107"/>
      <c r="F54" s="93"/>
      <c r="G54" s="92"/>
      <c r="H54" s="93"/>
      <c r="I54" s="92"/>
      <c r="J54" s="92"/>
      <c r="K54" s="94">
        <f t="shared" si="3"/>
      </c>
      <c r="L54" s="95">
        <f t="shared" si="4"/>
      </c>
      <c r="M54" s="96">
        <f t="shared" si="5"/>
      </c>
      <c r="N54" s="97">
        <f t="shared" si="5"/>
      </c>
    </row>
    <row r="55" spans="1:14" ht="16.5" thickBot="1">
      <c r="A55" s="43"/>
      <c r="B55" s="46"/>
      <c r="C55" s="46"/>
      <c r="D55" s="46"/>
      <c r="E55" s="46"/>
      <c r="F55" s="46"/>
      <c r="G55" s="46"/>
      <c r="H55" s="46"/>
      <c r="I55" s="109" t="s">
        <v>401</v>
      </c>
      <c r="J55" s="110"/>
      <c r="K55" s="111">
        <f>IF(ISBLANK(C37),"",SUM(K45:K54))</f>
        <v>16</v>
      </c>
      <c r="L55" s="112">
        <f>IF(ISBLANK(G37),"",SUM(L45:L54))</f>
        <v>10</v>
      </c>
      <c r="M55" s="113">
        <f>IF(ISBLANK(F45),"",SUM(M45:M54))</f>
        <v>5</v>
      </c>
      <c r="N55" s="114">
        <f>IF(ISBLANK(F45),"",SUM(N45:N54))</f>
        <v>2</v>
      </c>
    </row>
    <row r="56" spans="1:14" ht="12.75">
      <c r="A56" s="43"/>
      <c r="B56" s="115" t="s">
        <v>402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2.75">
      <c r="A57" s="43"/>
      <c r="B57" s="116" t="s">
        <v>403</v>
      </c>
      <c r="C57" s="116"/>
      <c r="D57" s="116" t="s">
        <v>404</v>
      </c>
      <c r="E57" s="117"/>
      <c r="F57" s="116"/>
      <c r="G57" s="116" t="s">
        <v>272</v>
      </c>
      <c r="H57" s="117"/>
      <c r="I57" s="116"/>
      <c r="J57" s="118" t="s">
        <v>405</v>
      </c>
      <c r="K57" s="44"/>
      <c r="L57" s="46"/>
      <c r="M57" s="46"/>
      <c r="N57" s="46"/>
    </row>
    <row r="58" spans="1:14" ht="18.75" thickBot="1">
      <c r="A58" s="43"/>
      <c r="B58" s="46"/>
      <c r="C58" s="46"/>
      <c r="D58" s="46"/>
      <c r="E58" s="46"/>
      <c r="F58" s="46"/>
      <c r="G58" s="46"/>
      <c r="H58" s="46"/>
      <c r="I58" s="46"/>
      <c r="J58" s="119" t="s">
        <v>248</v>
      </c>
      <c r="K58" s="120"/>
      <c r="L58" s="120"/>
      <c r="M58" s="120"/>
      <c r="N58" s="121"/>
    </row>
    <row r="59" spans="1:14" ht="18">
      <c r="A59" s="43"/>
      <c r="B59" s="122"/>
      <c r="C59" s="122"/>
      <c r="D59" s="122"/>
      <c r="E59" s="122"/>
      <c r="F59" s="122"/>
      <c r="G59" s="122"/>
      <c r="H59" s="122"/>
      <c r="I59" s="122"/>
      <c r="J59" s="123"/>
      <c r="K59" s="123"/>
      <c r="L59" s="123"/>
      <c r="M59" s="123"/>
      <c r="N59" s="123"/>
    </row>
    <row r="60" spans="1:14" ht="12.75">
      <c r="A60" s="44"/>
      <c r="B60" s="124" t="s">
        <v>406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2" ht="12.75">
      <c r="B62" s="125" t="s">
        <v>407</v>
      </c>
    </row>
    <row r="63" spans="2:13" ht="12.75">
      <c r="B63" s="45" t="s">
        <v>408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2:13" ht="12.75">
      <c r="B64" s="45" t="s">
        <v>409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4" ht="15.75">
      <c r="A65" s="43"/>
      <c r="B65" s="44"/>
      <c r="C65" s="45" t="s">
        <v>366</v>
      </c>
      <c r="D65" s="46"/>
      <c r="E65" s="46"/>
      <c r="F65" s="44"/>
      <c r="G65" s="47" t="s">
        <v>367</v>
      </c>
      <c r="H65" s="48"/>
      <c r="I65" s="49"/>
      <c r="J65" s="50"/>
      <c r="K65" s="50"/>
      <c r="L65" s="50"/>
      <c r="M65" s="50"/>
      <c r="N65" s="51"/>
    </row>
    <row r="66" spans="1:14" ht="20.25">
      <c r="A66" s="43"/>
      <c r="B66" s="52"/>
      <c r="C66" s="53" t="s">
        <v>368</v>
      </c>
      <c r="D66" s="46"/>
      <c r="E66" s="46"/>
      <c r="F66" s="44"/>
      <c r="G66" s="47"/>
      <c r="H66" s="48"/>
      <c r="I66" s="54" t="s">
        <v>412</v>
      </c>
      <c r="J66" s="55"/>
      <c r="K66" s="55"/>
      <c r="L66" s="55"/>
      <c r="M66" s="55"/>
      <c r="N66" s="56"/>
    </row>
    <row r="67" spans="1:14" ht="12.75">
      <c r="A67" s="43"/>
      <c r="B67" s="44"/>
      <c r="C67" s="57"/>
      <c r="D67" s="46"/>
      <c r="E67" s="46"/>
      <c r="F67" s="46"/>
      <c r="G67" s="57"/>
      <c r="H67" s="46"/>
      <c r="I67" s="46"/>
      <c r="J67" s="46"/>
      <c r="K67" s="46"/>
      <c r="L67" s="46"/>
      <c r="M67" s="46"/>
      <c r="N67" s="46"/>
    </row>
    <row r="68" spans="1:14" ht="15.75">
      <c r="A68" s="58"/>
      <c r="B68" s="59" t="s">
        <v>370</v>
      </c>
      <c r="C68" s="60" t="s">
        <v>249</v>
      </c>
      <c r="D68" s="61"/>
      <c r="E68" s="62"/>
      <c r="F68" s="59" t="s">
        <v>370</v>
      </c>
      <c r="G68" s="60" t="s">
        <v>170</v>
      </c>
      <c r="H68" s="63"/>
      <c r="I68" s="63"/>
      <c r="J68" s="63"/>
      <c r="K68" s="63"/>
      <c r="L68" s="63"/>
      <c r="M68" s="63"/>
      <c r="N68" s="64"/>
    </row>
    <row r="69" spans="1:14" ht="12.75">
      <c r="A69" s="58"/>
      <c r="B69" s="65" t="s">
        <v>371</v>
      </c>
      <c r="C69" s="66" t="s">
        <v>421</v>
      </c>
      <c r="D69" s="67"/>
      <c r="E69" s="68"/>
      <c r="F69" s="69" t="s">
        <v>373</v>
      </c>
      <c r="G69" s="66" t="s">
        <v>330</v>
      </c>
      <c r="H69" s="55"/>
      <c r="I69" s="55"/>
      <c r="J69" s="55"/>
      <c r="K69" s="55"/>
      <c r="L69" s="55"/>
      <c r="M69" s="55"/>
      <c r="N69" s="56"/>
    </row>
    <row r="70" spans="1:14" ht="12.75">
      <c r="A70" s="58"/>
      <c r="B70" s="70" t="s">
        <v>375</v>
      </c>
      <c r="C70" s="66" t="s">
        <v>422</v>
      </c>
      <c r="D70" s="67"/>
      <c r="E70" s="68"/>
      <c r="F70" s="71" t="s">
        <v>376</v>
      </c>
      <c r="G70" s="72" t="s">
        <v>340</v>
      </c>
      <c r="H70" s="55"/>
      <c r="I70" s="55"/>
      <c r="J70" s="55"/>
      <c r="K70" s="55"/>
      <c r="L70" s="55"/>
      <c r="M70" s="55"/>
      <c r="N70" s="56"/>
    </row>
    <row r="71" spans="1:14" ht="12.75">
      <c r="A71" s="43"/>
      <c r="B71" s="70" t="s">
        <v>378</v>
      </c>
      <c r="C71" s="66" t="s">
        <v>342</v>
      </c>
      <c r="D71" s="67"/>
      <c r="E71" s="68"/>
      <c r="F71" s="71" t="s">
        <v>380</v>
      </c>
      <c r="G71" s="72" t="s">
        <v>423</v>
      </c>
      <c r="H71" s="55"/>
      <c r="I71" s="55"/>
      <c r="J71" s="55"/>
      <c r="K71" s="55"/>
      <c r="L71" s="55"/>
      <c r="M71" s="55"/>
      <c r="N71" s="56"/>
    </row>
    <row r="72" spans="1:14" ht="12.75">
      <c r="A72" s="43"/>
      <c r="B72" s="73" t="s">
        <v>381</v>
      </c>
      <c r="C72" s="74"/>
      <c r="D72" s="75"/>
      <c r="E72" s="76"/>
      <c r="F72" s="73" t="s">
        <v>381</v>
      </c>
      <c r="G72" s="74"/>
      <c r="H72" s="77"/>
      <c r="I72" s="77"/>
      <c r="J72" s="77"/>
      <c r="K72" s="77"/>
      <c r="L72" s="77"/>
      <c r="M72" s="77"/>
      <c r="N72" s="77"/>
    </row>
    <row r="73" spans="1:14" ht="12.75">
      <c r="A73" s="58"/>
      <c r="B73" s="78"/>
      <c r="C73" s="66"/>
      <c r="D73" s="67"/>
      <c r="E73" s="68"/>
      <c r="F73" s="79"/>
      <c r="G73" s="72"/>
      <c r="H73" s="55"/>
      <c r="I73" s="55"/>
      <c r="J73" s="55"/>
      <c r="K73" s="55"/>
      <c r="L73" s="55"/>
      <c r="M73" s="55"/>
      <c r="N73" s="56"/>
    </row>
    <row r="74" spans="1:14" ht="12.75">
      <c r="A74" s="58"/>
      <c r="B74" s="80"/>
      <c r="C74" s="66"/>
      <c r="D74" s="67"/>
      <c r="E74" s="68"/>
      <c r="F74" s="81"/>
      <c r="G74" s="72"/>
      <c r="H74" s="55"/>
      <c r="I74" s="55"/>
      <c r="J74" s="55"/>
      <c r="K74" s="55"/>
      <c r="L74" s="55"/>
      <c r="M74" s="55"/>
      <c r="N74" s="56"/>
    </row>
    <row r="75" spans="1:14" ht="15.75">
      <c r="A75" s="43"/>
      <c r="B75" s="46"/>
      <c r="C75" s="46"/>
      <c r="D75" s="46"/>
      <c r="E75" s="46"/>
      <c r="F75" s="82" t="s">
        <v>382</v>
      </c>
      <c r="G75" s="57"/>
      <c r="H75" s="57"/>
      <c r="I75" s="57"/>
      <c r="J75" s="46"/>
      <c r="K75" s="46"/>
      <c r="L75" s="46"/>
      <c r="M75" s="83"/>
      <c r="N75" s="44"/>
    </row>
    <row r="76" spans="1:14" ht="12.75">
      <c r="A76" s="43"/>
      <c r="B76" s="84" t="s">
        <v>383</v>
      </c>
      <c r="C76" s="46"/>
      <c r="D76" s="46"/>
      <c r="E76" s="46"/>
      <c r="F76" s="85" t="s">
        <v>384</v>
      </c>
      <c r="G76" s="85" t="s">
        <v>385</v>
      </c>
      <c r="H76" s="85" t="s">
        <v>386</v>
      </c>
      <c r="I76" s="85" t="s">
        <v>387</v>
      </c>
      <c r="J76" s="85" t="s">
        <v>388</v>
      </c>
      <c r="K76" s="86" t="s">
        <v>168</v>
      </c>
      <c r="L76" s="87"/>
      <c r="M76" s="88" t="s">
        <v>389</v>
      </c>
      <c r="N76" s="89" t="s">
        <v>390</v>
      </c>
    </row>
    <row r="77" spans="1:14" ht="12.75">
      <c r="A77" s="58"/>
      <c r="B77" s="90" t="s">
        <v>391</v>
      </c>
      <c r="C77" s="91" t="str">
        <f>IF(C69&gt;"",C69,"")</f>
        <v>Samuli Soine</v>
      </c>
      <c r="D77" s="91" t="str">
        <f>IF(G69&gt;"",G69,"")</f>
        <v>Sami Ruohonen</v>
      </c>
      <c r="E77" s="91">
        <f>IF(E69&gt;"",E69&amp;" - "&amp;I69,"")</f>
      </c>
      <c r="F77" s="92">
        <v>2</v>
      </c>
      <c r="G77" s="92">
        <v>2</v>
      </c>
      <c r="H77" s="93">
        <v>8</v>
      </c>
      <c r="I77" s="92"/>
      <c r="J77" s="92"/>
      <c r="K77" s="94">
        <f>IF(ISBLANK(F77),"",COUNTIF(F77:J77,"&gt;=0"))</f>
        <v>3</v>
      </c>
      <c r="L77" s="95">
        <f>IF(ISBLANK(F77),"",(IF(LEFT(F77,1)="-",1,0)+IF(LEFT(G77,1)="-",1,0)+IF(LEFT(H77,1)="-",1,0)+IF(LEFT(I77,1)="-",1,0)+IF(LEFT(J77,1)="-",1,0)))</f>
        <v>0</v>
      </c>
      <c r="M77" s="96">
        <f>IF(K77=3,1,"")</f>
        <v>1</v>
      </c>
      <c r="N77" s="97">
        <f>IF(L77=3,1,"")</f>
      </c>
    </row>
    <row r="78" spans="1:14" ht="12.75">
      <c r="A78" s="58"/>
      <c r="B78" s="90" t="s">
        <v>392</v>
      </c>
      <c r="C78" s="91" t="str">
        <f>IF(C70&gt;"",C70,"")</f>
        <v>Roope Kantola</v>
      </c>
      <c r="D78" s="91" t="str">
        <f>IF(G70&gt;"",G70,"")</f>
        <v>Veikka Flemming</v>
      </c>
      <c r="E78" s="91">
        <f>IF(E70&gt;"",E70&amp;" - "&amp;I70,"")</f>
      </c>
      <c r="F78" s="98">
        <v>4</v>
      </c>
      <c r="G78" s="92">
        <v>4</v>
      </c>
      <c r="H78" s="92">
        <v>6</v>
      </c>
      <c r="I78" s="92"/>
      <c r="J78" s="92"/>
      <c r="K78" s="94">
        <f>IF(ISBLANK(F78),"",COUNTIF(F78:J78,"&gt;=0"))</f>
        <v>3</v>
      </c>
      <c r="L78" s="95">
        <f>IF(ISBLANK(F78),"",(IF(LEFT(F78,1)="-",1,0)+IF(LEFT(G78,1)="-",1,0)+IF(LEFT(H78,1)="-",1,0)+IF(LEFT(I78,1)="-",1,0)+IF(LEFT(J78,1)="-",1,0)))</f>
        <v>0</v>
      </c>
      <c r="M78" s="96">
        <f>IF(K78=3,1,"")</f>
        <v>1</v>
      </c>
      <c r="N78" s="97">
        <f>IF(L78=3,1,"")</f>
      </c>
    </row>
    <row r="79" spans="1:14" ht="12.75">
      <c r="A79" s="58"/>
      <c r="B79" s="99" t="s">
        <v>393</v>
      </c>
      <c r="C79" s="91" t="str">
        <f>IF(C71&gt;"",C71,"")</f>
        <v>Markus Myllärinen</v>
      </c>
      <c r="D79" s="91" t="str">
        <f>IF(G71&gt;"",G71,"")</f>
        <v> Riku Autio</v>
      </c>
      <c r="E79" s="100"/>
      <c r="F79" s="98">
        <v>8</v>
      </c>
      <c r="G79" s="101">
        <v>9</v>
      </c>
      <c r="H79" s="98">
        <v>-8</v>
      </c>
      <c r="I79" s="98">
        <v>-6</v>
      </c>
      <c r="J79" s="98">
        <v>13</v>
      </c>
      <c r="K79" s="94">
        <f aca="true" t="shared" si="6" ref="K79:K86">IF(ISBLANK(F79),"",COUNTIF(F79:J79,"&gt;=0"))</f>
        <v>3</v>
      </c>
      <c r="L79" s="95">
        <f aca="true" t="shared" si="7" ref="L79:L86">IF(ISBLANK(F79),"",(IF(LEFT(F79,1)="-",1,0)+IF(LEFT(G79,1)="-",1,0)+IF(LEFT(H79,1)="-",1,0)+IF(LEFT(I79,1)="-",1,0)+IF(LEFT(J79,1)="-",1,0)))</f>
        <v>2</v>
      </c>
      <c r="M79" s="96">
        <f aca="true" t="shared" si="8" ref="M79:N86">IF(K79=3,1,"")</f>
        <v>1</v>
      </c>
      <c r="N79" s="97">
        <f t="shared" si="8"/>
      </c>
    </row>
    <row r="80" spans="1:14" ht="12.75">
      <c r="A80" s="58"/>
      <c r="B80" s="99" t="s">
        <v>394</v>
      </c>
      <c r="C80" s="91" t="str">
        <f>IF(C70&gt;"",C70,"")</f>
        <v>Roope Kantola</v>
      </c>
      <c r="D80" s="91" t="str">
        <f>IF(G69&gt;"",G69,"")</f>
        <v>Sami Ruohonen</v>
      </c>
      <c r="E80" s="100"/>
      <c r="F80" s="98">
        <v>5</v>
      </c>
      <c r="G80" s="101">
        <v>6</v>
      </c>
      <c r="H80" s="98">
        <v>7</v>
      </c>
      <c r="I80" s="98"/>
      <c r="J80" s="98"/>
      <c r="K80" s="94">
        <f t="shared" si="6"/>
        <v>3</v>
      </c>
      <c r="L80" s="95">
        <f t="shared" si="7"/>
        <v>0</v>
      </c>
      <c r="M80" s="96">
        <f t="shared" si="8"/>
        <v>1</v>
      </c>
      <c r="N80" s="97">
        <f t="shared" si="8"/>
      </c>
    </row>
    <row r="81" spans="1:14" ht="12.75">
      <c r="A81" s="58"/>
      <c r="B81" s="99" t="s">
        <v>395</v>
      </c>
      <c r="C81" s="91" t="str">
        <f>IF(C69&gt;"",C69,"")</f>
        <v>Samuli Soine</v>
      </c>
      <c r="D81" s="91" t="str">
        <f>IF(G71&gt;"",G71,"")</f>
        <v> Riku Autio</v>
      </c>
      <c r="E81" s="100"/>
      <c r="F81" s="98">
        <v>6</v>
      </c>
      <c r="G81" s="101">
        <v>7</v>
      </c>
      <c r="H81" s="98">
        <v>4</v>
      </c>
      <c r="I81" s="98"/>
      <c r="J81" s="98"/>
      <c r="K81" s="94">
        <f t="shared" si="6"/>
        <v>3</v>
      </c>
      <c r="L81" s="95">
        <f t="shared" si="7"/>
        <v>0</v>
      </c>
      <c r="M81" s="96">
        <f t="shared" si="8"/>
        <v>1</v>
      </c>
      <c r="N81" s="97">
        <f t="shared" si="8"/>
      </c>
    </row>
    <row r="82" spans="1:14" ht="12.75">
      <c r="A82" s="58"/>
      <c r="B82" s="99" t="s">
        <v>396</v>
      </c>
      <c r="C82" s="91" t="str">
        <f>IF(C71&gt;"",C71,"")</f>
        <v>Markus Myllärinen</v>
      </c>
      <c r="D82" s="91" t="str">
        <f>IF(G70&gt;"",G70,"")</f>
        <v>Veikka Flemming</v>
      </c>
      <c r="E82" s="100"/>
      <c r="F82" s="98"/>
      <c r="G82" s="101"/>
      <c r="H82" s="98"/>
      <c r="I82" s="98"/>
      <c r="J82" s="98"/>
      <c r="K82" s="94">
        <f t="shared" si="6"/>
      </c>
      <c r="L82" s="95">
        <f t="shared" si="7"/>
      </c>
      <c r="M82" s="96">
        <f t="shared" si="8"/>
      </c>
      <c r="N82" s="97">
        <f t="shared" si="8"/>
      </c>
    </row>
    <row r="83" spans="1:14" ht="12.75">
      <c r="A83" s="58"/>
      <c r="B83" s="99" t="s">
        <v>397</v>
      </c>
      <c r="C83" s="102">
        <f>IF(C73&gt;"",C73&amp;" / "&amp;C74,"")</f>
      </c>
      <c r="D83" s="102">
        <f>IF(G73&gt;"",G73&amp;" / "&amp;G74,"")</f>
      </c>
      <c r="E83" s="103"/>
      <c r="F83" s="104"/>
      <c r="G83" s="105"/>
      <c r="H83" s="106"/>
      <c r="I83" s="106"/>
      <c r="J83" s="106"/>
      <c r="K83" s="94">
        <f t="shared" si="6"/>
      </c>
      <c r="L83" s="95">
        <f t="shared" si="7"/>
      </c>
      <c r="M83" s="96">
        <f t="shared" si="8"/>
      </c>
      <c r="N83" s="97">
        <f t="shared" si="8"/>
      </c>
    </row>
    <row r="84" spans="1:14" ht="12.75">
      <c r="A84" s="58"/>
      <c r="B84" s="90" t="s">
        <v>398</v>
      </c>
      <c r="C84" s="91" t="str">
        <f>IF(C70&gt;"",C70,"")</f>
        <v>Roope Kantola</v>
      </c>
      <c r="D84" s="91" t="str">
        <f>IF(G71&gt;"",G71,"")</f>
        <v> Riku Autio</v>
      </c>
      <c r="E84" s="107"/>
      <c r="F84" s="108"/>
      <c r="G84" s="92"/>
      <c r="H84" s="92"/>
      <c r="I84" s="92"/>
      <c r="J84" s="93"/>
      <c r="K84" s="94">
        <f t="shared" si="6"/>
      </c>
      <c r="L84" s="95">
        <f t="shared" si="7"/>
      </c>
      <c r="M84" s="96">
        <f t="shared" si="8"/>
      </c>
      <c r="N84" s="97">
        <f t="shared" si="8"/>
      </c>
    </row>
    <row r="85" spans="1:14" ht="12.75">
      <c r="A85" s="58"/>
      <c r="B85" s="90" t="s">
        <v>399</v>
      </c>
      <c r="C85" s="91" t="str">
        <f>IF(C71&gt;"",C71,"")</f>
        <v>Markus Myllärinen</v>
      </c>
      <c r="D85" s="91" t="str">
        <f>IF(G69&gt;"",G69,"")</f>
        <v>Sami Ruohonen</v>
      </c>
      <c r="E85" s="107"/>
      <c r="F85" s="108"/>
      <c r="G85" s="92"/>
      <c r="H85" s="92"/>
      <c r="I85" s="92"/>
      <c r="J85" s="93"/>
      <c r="K85" s="94">
        <f t="shared" si="6"/>
      </c>
      <c r="L85" s="95">
        <f t="shared" si="7"/>
      </c>
      <c r="M85" s="96">
        <f t="shared" si="8"/>
      </c>
      <c r="N85" s="97">
        <f t="shared" si="8"/>
      </c>
    </row>
    <row r="86" spans="1:14" ht="13.5" thickBot="1">
      <c r="A86" s="58"/>
      <c r="B86" s="90" t="s">
        <v>400</v>
      </c>
      <c r="C86" s="91" t="str">
        <f>IF(C69&gt;"",C69,"")</f>
        <v>Samuli Soine</v>
      </c>
      <c r="D86" s="91" t="str">
        <f>IF(G70&gt;"",G70,"")</f>
        <v>Veikka Flemming</v>
      </c>
      <c r="E86" s="107"/>
      <c r="F86" s="93"/>
      <c r="G86" s="92"/>
      <c r="H86" s="93"/>
      <c r="I86" s="92"/>
      <c r="J86" s="92"/>
      <c r="K86" s="94">
        <f t="shared" si="6"/>
      </c>
      <c r="L86" s="95">
        <f t="shared" si="7"/>
      </c>
      <c r="M86" s="96">
        <f t="shared" si="8"/>
      </c>
      <c r="N86" s="97">
        <f t="shared" si="8"/>
      </c>
    </row>
    <row r="87" spans="1:14" ht="16.5" thickBot="1">
      <c r="A87" s="43"/>
      <c r="B87" s="46"/>
      <c r="C87" s="46"/>
      <c r="D87" s="46"/>
      <c r="E87" s="46"/>
      <c r="F87" s="46"/>
      <c r="G87" s="46"/>
      <c r="H87" s="46"/>
      <c r="I87" s="109" t="s">
        <v>401</v>
      </c>
      <c r="J87" s="110"/>
      <c r="K87" s="111">
        <f>IF(ISBLANK(C69),"",SUM(K77:K86))</f>
        <v>15</v>
      </c>
      <c r="L87" s="112">
        <f>IF(ISBLANK(G69),"",SUM(L77:L86))</f>
        <v>2</v>
      </c>
      <c r="M87" s="113">
        <f>IF(ISBLANK(F77),"",SUM(M77:M86))</f>
        <v>5</v>
      </c>
      <c r="N87" s="114">
        <f>IF(ISBLANK(F77),"",SUM(N77:N86))</f>
        <v>0</v>
      </c>
    </row>
    <row r="88" spans="1:14" ht="12.75">
      <c r="A88" s="43"/>
      <c r="B88" s="115" t="s">
        <v>402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1:14" ht="12.75">
      <c r="A89" s="43"/>
      <c r="B89" s="116" t="s">
        <v>403</v>
      </c>
      <c r="C89" s="116"/>
      <c r="D89" s="116" t="s">
        <v>404</v>
      </c>
      <c r="E89" s="117"/>
      <c r="F89" s="116"/>
      <c r="G89" s="116" t="s">
        <v>272</v>
      </c>
      <c r="H89" s="117"/>
      <c r="I89" s="116"/>
      <c r="J89" s="118" t="s">
        <v>405</v>
      </c>
      <c r="K89" s="44"/>
      <c r="L89" s="46"/>
      <c r="M89" s="46"/>
      <c r="N89" s="46"/>
    </row>
    <row r="90" spans="1:14" ht="18.75" thickBot="1">
      <c r="A90" s="43"/>
      <c r="B90" s="46"/>
      <c r="C90" s="46"/>
      <c r="D90" s="46"/>
      <c r="E90" s="46"/>
      <c r="F90" s="46"/>
      <c r="G90" s="46"/>
      <c r="H90" s="46"/>
      <c r="I90" s="46"/>
      <c r="J90" s="119" t="s">
        <v>249</v>
      </c>
      <c r="K90" s="120"/>
      <c r="L90" s="120"/>
      <c r="M90" s="120"/>
      <c r="N90" s="121"/>
    </row>
    <row r="91" spans="1:14" ht="18">
      <c r="A91" s="43"/>
      <c r="B91" s="122"/>
      <c r="C91" s="122"/>
      <c r="D91" s="122"/>
      <c r="E91" s="122"/>
      <c r="F91" s="122"/>
      <c r="G91" s="122"/>
      <c r="H91" s="122"/>
      <c r="I91" s="122"/>
      <c r="J91" s="123"/>
      <c r="K91" s="123"/>
      <c r="L91" s="123"/>
      <c r="M91" s="123"/>
      <c r="N91" s="123"/>
    </row>
    <row r="92" spans="1:14" ht="12.75">
      <c r="A92" s="44"/>
      <c r="B92" s="124" t="s">
        <v>406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4" ht="12.75">
      <c r="B94" s="125" t="s">
        <v>407</v>
      </c>
    </row>
    <row r="95" spans="2:13" ht="12.75">
      <c r="B95" s="45" t="s">
        <v>408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</row>
    <row r="96" spans="2:13" ht="12.75">
      <c r="B96" s="45" t="s">
        <v>409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</row>
    <row r="97" spans="1:14" ht="15.75">
      <c r="A97" s="43"/>
      <c r="B97" s="44"/>
      <c r="C97" s="45" t="s">
        <v>366</v>
      </c>
      <c r="D97" s="46"/>
      <c r="E97" s="46"/>
      <c r="F97" s="44"/>
      <c r="G97" s="47" t="s">
        <v>367</v>
      </c>
      <c r="H97" s="48"/>
      <c r="I97" s="49"/>
      <c r="J97" s="50"/>
      <c r="K97" s="50"/>
      <c r="L97" s="50"/>
      <c r="M97" s="50"/>
      <c r="N97" s="51"/>
    </row>
    <row r="98" spans="1:14" ht="20.25">
      <c r="A98" s="43"/>
      <c r="B98" s="52"/>
      <c r="C98" s="53" t="s">
        <v>368</v>
      </c>
      <c r="D98" s="46"/>
      <c r="E98" s="46"/>
      <c r="F98" s="44"/>
      <c r="G98" s="47"/>
      <c r="H98" s="48"/>
      <c r="I98" s="54" t="s">
        <v>412</v>
      </c>
      <c r="J98" s="55"/>
      <c r="K98" s="55"/>
      <c r="L98" s="55"/>
      <c r="M98" s="55"/>
      <c r="N98" s="56"/>
    </row>
    <row r="99" spans="1:14" ht="12.75">
      <c r="A99" s="43"/>
      <c r="B99" s="44"/>
      <c r="C99" s="57"/>
      <c r="D99" s="46"/>
      <c r="E99" s="46"/>
      <c r="F99" s="46"/>
      <c r="G99" s="57"/>
      <c r="H99" s="46"/>
      <c r="I99" s="46"/>
      <c r="J99" s="46"/>
      <c r="K99" s="46"/>
      <c r="L99" s="46"/>
      <c r="M99" s="46"/>
      <c r="N99" s="46"/>
    </row>
    <row r="100" spans="1:14" ht="15.75">
      <c r="A100" s="58"/>
      <c r="B100" s="59" t="s">
        <v>370</v>
      </c>
      <c r="C100" s="60" t="s">
        <v>105</v>
      </c>
      <c r="D100" s="61"/>
      <c r="E100" s="62"/>
      <c r="F100" s="59" t="s">
        <v>370</v>
      </c>
      <c r="G100" s="60" t="s">
        <v>299</v>
      </c>
      <c r="H100" s="63"/>
      <c r="I100" s="63"/>
      <c r="J100" s="63"/>
      <c r="K100" s="63"/>
      <c r="L100" s="63"/>
      <c r="M100" s="63"/>
      <c r="N100" s="64"/>
    </row>
    <row r="101" spans="1:14" ht="12.75">
      <c r="A101" s="58"/>
      <c r="B101" s="65" t="s">
        <v>371</v>
      </c>
      <c r="C101" s="66" t="s">
        <v>411</v>
      </c>
      <c r="D101" s="67"/>
      <c r="E101" s="68"/>
      <c r="F101" s="69" t="s">
        <v>373</v>
      </c>
      <c r="G101" s="66" t="s">
        <v>424</v>
      </c>
      <c r="H101" s="55"/>
      <c r="I101" s="55"/>
      <c r="J101" s="55"/>
      <c r="K101" s="55"/>
      <c r="L101" s="55"/>
      <c r="M101" s="55"/>
      <c r="N101" s="56"/>
    </row>
    <row r="102" spans="1:14" ht="12.75">
      <c r="A102" s="58"/>
      <c r="B102" s="70" t="s">
        <v>375</v>
      </c>
      <c r="C102" s="66" t="s">
        <v>410</v>
      </c>
      <c r="D102" s="67"/>
      <c r="E102" s="68"/>
      <c r="F102" s="71" t="s">
        <v>376</v>
      </c>
      <c r="G102" s="72" t="s">
        <v>425</v>
      </c>
      <c r="H102" s="55"/>
      <c r="I102" s="55"/>
      <c r="J102" s="55"/>
      <c r="K102" s="55"/>
      <c r="L102" s="55"/>
      <c r="M102" s="55"/>
      <c r="N102" s="56"/>
    </row>
    <row r="103" spans="1:14" ht="12.75">
      <c r="A103" s="43"/>
      <c r="B103" s="70" t="s">
        <v>378</v>
      </c>
      <c r="C103" s="66" t="s">
        <v>297</v>
      </c>
      <c r="D103" s="67"/>
      <c r="E103" s="68"/>
      <c r="F103" s="71" t="s">
        <v>380</v>
      </c>
      <c r="G103" s="72" t="s">
        <v>426</v>
      </c>
      <c r="H103" s="55"/>
      <c r="I103" s="55"/>
      <c r="J103" s="55"/>
      <c r="K103" s="55"/>
      <c r="L103" s="55"/>
      <c r="M103" s="55"/>
      <c r="N103" s="56"/>
    </row>
    <row r="104" spans="1:14" ht="12.75">
      <c r="A104" s="43"/>
      <c r="B104" s="73" t="s">
        <v>381</v>
      </c>
      <c r="C104" s="74"/>
      <c r="D104" s="75"/>
      <c r="E104" s="76"/>
      <c r="F104" s="73" t="s">
        <v>381</v>
      </c>
      <c r="G104" s="74"/>
      <c r="H104" s="77"/>
      <c r="I104" s="77"/>
      <c r="J104" s="77"/>
      <c r="K104" s="77"/>
      <c r="L104" s="77"/>
      <c r="M104" s="77"/>
      <c r="N104" s="77"/>
    </row>
    <row r="105" spans="1:14" ht="12.75">
      <c r="A105" s="58"/>
      <c r="B105" s="78"/>
      <c r="C105" s="66"/>
      <c r="D105" s="67"/>
      <c r="E105" s="68"/>
      <c r="F105" s="79"/>
      <c r="G105" s="72"/>
      <c r="H105" s="55"/>
      <c r="I105" s="55"/>
      <c r="J105" s="55"/>
      <c r="K105" s="55"/>
      <c r="L105" s="55"/>
      <c r="M105" s="55"/>
      <c r="N105" s="56"/>
    </row>
    <row r="106" spans="1:14" ht="12.75">
      <c r="A106" s="58"/>
      <c r="B106" s="80"/>
      <c r="C106" s="66"/>
      <c r="D106" s="67"/>
      <c r="E106" s="68"/>
      <c r="F106" s="81"/>
      <c r="G106" s="72"/>
      <c r="H106" s="55"/>
      <c r="I106" s="55"/>
      <c r="J106" s="55"/>
      <c r="K106" s="55"/>
      <c r="L106" s="55"/>
      <c r="M106" s="55"/>
      <c r="N106" s="56"/>
    </row>
    <row r="107" spans="1:14" ht="15.75">
      <c r="A107" s="43"/>
      <c r="B107" s="46"/>
      <c r="C107" s="46"/>
      <c r="D107" s="46"/>
      <c r="E107" s="46"/>
      <c r="F107" s="82" t="s">
        <v>382</v>
      </c>
      <c r="G107" s="57"/>
      <c r="H107" s="57"/>
      <c r="I107" s="57"/>
      <c r="J107" s="46"/>
      <c r="K107" s="46"/>
      <c r="L107" s="46"/>
      <c r="M107" s="83"/>
      <c r="N107" s="44"/>
    </row>
    <row r="108" spans="1:14" ht="12.75">
      <c r="A108" s="43"/>
      <c r="B108" s="84" t="s">
        <v>383</v>
      </c>
      <c r="C108" s="46"/>
      <c r="D108" s="46"/>
      <c r="E108" s="46"/>
      <c r="F108" s="85" t="s">
        <v>384</v>
      </c>
      <c r="G108" s="85" t="s">
        <v>385</v>
      </c>
      <c r="H108" s="85" t="s">
        <v>386</v>
      </c>
      <c r="I108" s="85" t="s">
        <v>387</v>
      </c>
      <c r="J108" s="85" t="s">
        <v>388</v>
      </c>
      <c r="K108" s="86" t="s">
        <v>168</v>
      </c>
      <c r="L108" s="87"/>
      <c r="M108" s="88" t="s">
        <v>389</v>
      </c>
      <c r="N108" s="89" t="s">
        <v>390</v>
      </c>
    </row>
    <row r="109" spans="1:14" ht="12.75">
      <c r="A109" s="58"/>
      <c r="B109" s="90" t="s">
        <v>391</v>
      </c>
      <c r="C109" s="91" t="str">
        <f>IF(C101&gt;"",C101,"")</f>
        <v>Thomas Lundström</v>
      </c>
      <c r="D109" s="91" t="str">
        <f>IF(G101&gt;"",G101,"")</f>
        <v>Pauli Hietikko</v>
      </c>
      <c r="E109" s="91">
        <f>IF(E101&gt;"",E101&amp;" - "&amp;I101,"")</f>
      </c>
      <c r="F109" s="92">
        <v>-5</v>
      </c>
      <c r="G109" s="92">
        <v>-9</v>
      </c>
      <c r="H109" s="93">
        <v>-6</v>
      </c>
      <c r="I109" s="92"/>
      <c r="J109" s="92"/>
      <c r="K109" s="94">
        <f>IF(ISBLANK(F109),"",COUNTIF(F109:J109,"&gt;=0"))</f>
        <v>0</v>
      </c>
      <c r="L109" s="95">
        <f>IF(ISBLANK(F109),"",(IF(LEFT(F109,1)="-",1,0)+IF(LEFT(G109,1)="-",1,0)+IF(LEFT(H109,1)="-",1,0)+IF(LEFT(I109,1)="-",1,0)+IF(LEFT(J109,1)="-",1,0)))</f>
        <v>3</v>
      </c>
      <c r="M109" s="96">
        <f>IF(K109=3,1,"")</f>
      </c>
      <c r="N109" s="97">
        <f>IF(L109=3,1,"")</f>
        <v>1</v>
      </c>
    </row>
    <row r="110" spans="1:14" ht="12.75">
      <c r="A110" s="58"/>
      <c r="B110" s="90" t="s">
        <v>392</v>
      </c>
      <c r="C110" s="91" t="str">
        <f>IF(C102&gt;"",C102,"")</f>
        <v>Miikka O´Connor</v>
      </c>
      <c r="D110" s="91" t="str">
        <f>IF(G102&gt;"",G102,"")</f>
        <v>Jani Jormanainen</v>
      </c>
      <c r="E110" s="91">
        <f>IF(E102&gt;"",E102&amp;" - "&amp;I102,"")</f>
      </c>
      <c r="F110" s="98">
        <v>-7</v>
      </c>
      <c r="G110" s="92">
        <v>5</v>
      </c>
      <c r="H110" s="92">
        <v>6</v>
      </c>
      <c r="I110" s="92">
        <v>-5</v>
      </c>
      <c r="J110" s="92">
        <v>8</v>
      </c>
      <c r="K110" s="94">
        <f>IF(ISBLANK(F110),"",COUNTIF(F110:J110,"&gt;=0"))</f>
        <v>3</v>
      </c>
      <c r="L110" s="95">
        <f>IF(ISBLANK(F110),"",(IF(LEFT(F110,1)="-",1,0)+IF(LEFT(G110,1)="-",1,0)+IF(LEFT(H110,1)="-",1,0)+IF(LEFT(I110,1)="-",1,0)+IF(LEFT(J110,1)="-",1,0)))</f>
        <v>2</v>
      </c>
      <c r="M110" s="96">
        <f>IF(K110=3,1,"")</f>
        <v>1</v>
      </c>
      <c r="N110" s="97">
        <f>IF(L110=3,1,"")</f>
      </c>
    </row>
    <row r="111" spans="1:14" ht="12.75">
      <c r="A111" s="58"/>
      <c r="B111" s="99" t="s">
        <v>393</v>
      </c>
      <c r="C111" s="91" t="str">
        <f>IF(C103&gt;"",C103,"")</f>
        <v>Jan Nyberg</v>
      </c>
      <c r="D111" s="91" t="str">
        <f>IF(G103&gt;"",G103,"")</f>
        <v>Toni Soine</v>
      </c>
      <c r="E111" s="100"/>
      <c r="F111" s="98">
        <v>-2</v>
      </c>
      <c r="G111" s="101">
        <v>-3</v>
      </c>
      <c r="H111" s="98">
        <v>-3</v>
      </c>
      <c r="I111" s="98"/>
      <c r="J111" s="98"/>
      <c r="K111" s="94">
        <f aca="true" t="shared" si="9" ref="K111:K118">IF(ISBLANK(F111),"",COUNTIF(F111:J111,"&gt;=0"))</f>
        <v>0</v>
      </c>
      <c r="L111" s="95">
        <f aca="true" t="shared" si="10" ref="L111:L118">IF(ISBLANK(F111),"",(IF(LEFT(F111,1)="-",1,0)+IF(LEFT(G111,1)="-",1,0)+IF(LEFT(H111,1)="-",1,0)+IF(LEFT(I111,1)="-",1,0)+IF(LEFT(J111,1)="-",1,0)))</f>
        <v>3</v>
      </c>
      <c r="M111" s="96">
        <f aca="true" t="shared" si="11" ref="M111:N118">IF(K111=3,1,"")</f>
      </c>
      <c r="N111" s="97">
        <f t="shared" si="11"/>
        <v>1</v>
      </c>
    </row>
    <row r="112" spans="1:14" ht="12.75">
      <c r="A112" s="58"/>
      <c r="B112" s="99" t="s">
        <v>394</v>
      </c>
      <c r="C112" s="91" t="str">
        <f>IF(C102&gt;"",C102,"")</f>
        <v>Miikka O´Connor</v>
      </c>
      <c r="D112" s="91" t="str">
        <f>IF(G101&gt;"",G101,"")</f>
        <v>Pauli Hietikko</v>
      </c>
      <c r="E112" s="100"/>
      <c r="F112" s="98">
        <v>-4</v>
      </c>
      <c r="G112" s="101">
        <v>-7</v>
      </c>
      <c r="H112" s="98">
        <v>-6</v>
      </c>
      <c r="I112" s="98"/>
      <c r="J112" s="98"/>
      <c r="K112" s="94">
        <f t="shared" si="9"/>
        <v>0</v>
      </c>
      <c r="L112" s="95">
        <f t="shared" si="10"/>
        <v>3</v>
      </c>
      <c r="M112" s="96">
        <f t="shared" si="11"/>
      </c>
      <c r="N112" s="97">
        <f t="shared" si="11"/>
        <v>1</v>
      </c>
    </row>
    <row r="113" spans="1:14" ht="12.75">
      <c r="A113" s="58"/>
      <c r="B113" s="99" t="s">
        <v>395</v>
      </c>
      <c r="C113" s="91" t="str">
        <f>IF(C101&gt;"",C101,"")</f>
        <v>Thomas Lundström</v>
      </c>
      <c r="D113" s="91" t="str">
        <f>IF(G103&gt;"",G103,"")</f>
        <v>Toni Soine</v>
      </c>
      <c r="E113" s="100"/>
      <c r="F113" s="98">
        <v>-7</v>
      </c>
      <c r="G113" s="101">
        <v>9</v>
      </c>
      <c r="H113" s="98">
        <v>-7</v>
      </c>
      <c r="I113" s="98">
        <v>-3</v>
      </c>
      <c r="J113" s="98"/>
      <c r="K113" s="94">
        <f t="shared" si="9"/>
        <v>1</v>
      </c>
      <c r="L113" s="95">
        <f t="shared" si="10"/>
        <v>3</v>
      </c>
      <c r="M113" s="96">
        <f t="shared" si="11"/>
      </c>
      <c r="N113" s="97">
        <f t="shared" si="11"/>
        <v>1</v>
      </c>
    </row>
    <row r="114" spans="1:14" ht="12.75">
      <c r="A114" s="58"/>
      <c r="B114" s="99" t="s">
        <v>396</v>
      </c>
      <c r="C114" s="91" t="str">
        <f>IF(C103&gt;"",C103,"")</f>
        <v>Jan Nyberg</v>
      </c>
      <c r="D114" s="91" t="str">
        <f>IF(G102&gt;"",G102,"")</f>
        <v>Jani Jormanainen</v>
      </c>
      <c r="E114" s="100"/>
      <c r="F114" s="98">
        <v>-9</v>
      </c>
      <c r="G114" s="101">
        <v>-11</v>
      </c>
      <c r="H114" s="98">
        <v>-6</v>
      </c>
      <c r="I114" s="98"/>
      <c r="J114" s="98"/>
      <c r="K114" s="94">
        <f t="shared" si="9"/>
        <v>0</v>
      </c>
      <c r="L114" s="95">
        <f t="shared" si="10"/>
        <v>3</v>
      </c>
      <c r="M114" s="96">
        <f t="shared" si="11"/>
      </c>
      <c r="N114" s="97">
        <f t="shared" si="11"/>
        <v>1</v>
      </c>
    </row>
    <row r="115" spans="1:14" ht="12.75">
      <c r="A115" s="58"/>
      <c r="B115" s="99" t="s">
        <v>397</v>
      </c>
      <c r="C115" s="102">
        <f>IF(C105&gt;"",C105&amp;" / "&amp;C106,"")</f>
      </c>
      <c r="D115" s="102">
        <f>IF(G105&gt;"",G105&amp;" / "&amp;G106,"")</f>
      </c>
      <c r="E115" s="103"/>
      <c r="F115" s="104"/>
      <c r="G115" s="105"/>
      <c r="H115" s="106"/>
      <c r="I115" s="106"/>
      <c r="J115" s="106"/>
      <c r="K115" s="94">
        <f t="shared" si="9"/>
      </c>
      <c r="L115" s="95">
        <f t="shared" si="10"/>
      </c>
      <c r="M115" s="96">
        <f t="shared" si="11"/>
      </c>
      <c r="N115" s="97">
        <f t="shared" si="11"/>
      </c>
    </row>
    <row r="116" spans="1:14" ht="12.75">
      <c r="A116" s="58"/>
      <c r="B116" s="90" t="s">
        <v>398</v>
      </c>
      <c r="C116" s="91" t="str">
        <f>IF(C102&gt;"",C102,"")</f>
        <v>Miikka O´Connor</v>
      </c>
      <c r="D116" s="91" t="str">
        <f>IF(G103&gt;"",G103,"")</f>
        <v>Toni Soine</v>
      </c>
      <c r="E116" s="107"/>
      <c r="F116" s="108"/>
      <c r="G116" s="92"/>
      <c r="H116" s="92"/>
      <c r="I116" s="92"/>
      <c r="J116" s="93"/>
      <c r="K116" s="94">
        <f t="shared" si="9"/>
      </c>
      <c r="L116" s="95">
        <f t="shared" si="10"/>
      </c>
      <c r="M116" s="96">
        <f t="shared" si="11"/>
      </c>
      <c r="N116" s="97">
        <f t="shared" si="11"/>
      </c>
    </row>
    <row r="117" spans="1:14" ht="12.75">
      <c r="A117" s="58"/>
      <c r="B117" s="90" t="s">
        <v>399</v>
      </c>
      <c r="C117" s="91" t="str">
        <f>IF(C103&gt;"",C103,"")</f>
        <v>Jan Nyberg</v>
      </c>
      <c r="D117" s="91" t="str">
        <f>IF(G101&gt;"",G101,"")</f>
        <v>Pauli Hietikko</v>
      </c>
      <c r="E117" s="107"/>
      <c r="F117" s="108"/>
      <c r="G117" s="92"/>
      <c r="H117" s="92"/>
      <c r="I117" s="92"/>
      <c r="J117" s="93"/>
      <c r="K117" s="94">
        <f t="shared" si="9"/>
      </c>
      <c r="L117" s="95">
        <f t="shared" si="10"/>
      </c>
      <c r="M117" s="96">
        <f t="shared" si="11"/>
      </c>
      <c r="N117" s="97">
        <f t="shared" si="11"/>
      </c>
    </row>
    <row r="118" spans="1:14" ht="13.5" thickBot="1">
      <c r="A118" s="58"/>
      <c r="B118" s="90" t="s">
        <v>400</v>
      </c>
      <c r="C118" s="91" t="str">
        <f>IF(C101&gt;"",C101,"")</f>
        <v>Thomas Lundström</v>
      </c>
      <c r="D118" s="91" t="str">
        <f>IF(G102&gt;"",G102,"")</f>
        <v>Jani Jormanainen</v>
      </c>
      <c r="E118" s="107"/>
      <c r="F118" s="93"/>
      <c r="G118" s="92"/>
      <c r="H118" s="93"/>
      <c r="I118" s="92"/>
      <c r="J118" s="92"/>
      <c r="K118" s="94">
        <f t="shared" si="9"/>
      </c>
      <c r="L118" s="95">
        <f t="shared" si="10"/>
      </c>
      <c r="M118" s="96">
        <f t="shared" si="11"/>
      </c>
      <c r="N118" s="97">
        <f t="shared" si="11"/>
      </c>
    </row>
    <row r="119" spans="1:14" ht="16.5" thickBot="1">
      <c r="A119" s="43"/>
      <c r="B119" s="46"/>
      <c r="C119" s="46"/>
      <c r="D119" s="46"/>
      <c r="E119" s="46"/>
      <c r="F119" s="46"/>
      <c r="G119" s="46"/>
      <c r="H119" s="46"/>
      <c r="I119" s="109" t="s">
        <v>401</v>
      </c>
      <c r="J119" s="110"/>
      <c r="K119" s="111">
        <f>IF(ISBLANK(C101),"",SUM(K109:K118))</f>
        <v>4</v>
      </c>
      <c r="L119" s="112">
        <f>IF(ISBLANK(G101),"",SUM(L109:L118))</f>
        <v>17</v>
      </c>
      <c r="M119" s="113">
        <f>IF(ISBLANK(F109),"",SUM(M109:M118))</f>
        <v>1</v>
      </c>
      <c r="N119" s="114">
        <f>IF(ISBLANK(F109),"",SUM(N109:N118))</f>
        <v>5</v>
      </c>
    </row>
    <row r="120" spans="1:14" ht="12.75">
      <c r="A120" s="43"/>
      <c r="B120" s="115" t="s">
        <v>402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>
      <c r="A121" s="43"/>
      <c r="B121" s="116" t="s">
        <v>403</v>
      </c>
      <c r="C121" s="116"/>
      <c r="D121" s="116" t="s">
        <v>404</v>
      </c>
      <c r="E121" s="117"/>
      <c r="F121" s="116"/>
      <c r="G121" s="116" t="s">
        <v>272</v>
      </c>
      <c r="H121" s="117"/>
      <c r="I121" s="116"/>
      <c r="J121" s="118" t="s">
        <v>405</v>
      </c>
      <c r="K121" s="44"/>
      <c r="L121" s="46"/>
      <c r="M121" s="46"/>
      <c r="N121" s="46"/>
    </row>
    <row r="122" spans="1:14" ht="18.75" thickBot="1">
      <c r="A122" s="43"/>
      <c r="B122" s="46"/>
      <c r="C122" s="46"/>
      <c r="D122" s="46"/>
      <c r="E122" s="46"/>
      <c r="F122" s="46"/>
      <c r="G122" s="46"/>
      <c r="H122" s="46"/>
      <c r="I122" s="46"/>
      <c r="J122" s="119" t="s">
        <v>299</v>
      </c>
      <c r="K122" s="120"/>
      <c r="L122" s="120"/>
      <c r="M122" s="120"/>
      <c r="N122" s="121"/>
    </row>
    <row r="123" spans="1:14" ht="18">
      <c r="A123" s="43"/>
      <c r="B123" s="122"/>
      <c r="C123" s="122"/>
      <c r="D123" s="122"/>
      <c r="E123" s="122"/>
      <c r="F123" s="122"/>
      <c r="G123" s="122"/>
      <c r="H123" s="122"/>
      <c r="I123" s="122"/>
      <c r="J123" s="123"/>
      <c r="K123" s="123"/>
      <c r="L123" s="123"/>
      <c r="M123" s="123"/>
      <c r="N123" s="123"/>
    </row>
    <row r="124" spans="1:14" ht="12.75">
      <c r="A124" s="44"/>
      <c r="B124" s="124" t="s">
        <v>406</v>
      </c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6" ht="12.75">
      <c r="B126" s="125" t="s">
        <v>407</v>
      </c>
    </row>
    <row r="127" spans="2:13" ht="12.75">
      <c r="B127" s="45" t="s">
        <v>408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</row>
    <row r="128" spans="2:13" ht="12.75">
      <c r="B128" s="45" t="s">
        <v>409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</row>
  </sheetData>
  <sheetProtection/>
  <mergeCells count="64">
    <mergeCell ref="C106:D106"/>
    <mergeCell ref="G106:N106"/>
    <mergeCell ref="K108:L108"/>
    <mergeCell ref="J122:N122"/>
    <mergeCell ref="C102:D102"/>
    <mergeCell ref="G102:N102"/>
    <mergeCell ref="C103:D103"/>
    <mergeCell ref="G103:N103"/>
    <mergeCell ref="C105:D105"/>
    <mergeCell ref="G105:N105"/>
    <mergeCell ref="I97:N97"/>
    <mergeCell ref="I98:N98"/>
    <mergeCell ref="C100:D100"/>
    <mergeCell ref="G100:N100"/>
    <mergeCell ref="C101:D101"/>
    <mergeCell ref="G101:N101"/>
    <mergeCell ref="C73:D73"/>
    <mergeCell ref="G73:N73"/>
    <mergeCell ref="C74:D74"/>
    <mergeCell ref="G74:N74"/>
    <mergeCell ref="K76:L76"/>
    <mergeCell ref="J90:N90"/>
    <mergeCell ref="C69:D69"/>
    <mergeCell ref="G69:N69"/>
    <mergeCell ref="C70:D70"/>
    <mergeCell ref="G70:N70"/>
    <mergeCell ref="C71:D71"/>
    <mergeCell ref="G71:N71"/>
    <mergeCell ref="K44:L44"/>
    <mergeCell ref="J58:N58"/>
    <mergeCell ref="I65:N65"/>
    <mergeCell ref="I66:N66"/>
    <mergeCell ref="C68:D68"/>
    <mergeCell ref="G68:N68"/>
    <mergeCell ref="C39:D39"/>
    <mergeCell ref="G39:N39"/>
    <mergeCell ref="C41:D41"/>
    <mergeCell ref="G41:N41"/>
    <mergeCell ref="C42:D42"/>
    <mergeCell ref="G42:N42"/>
    <mergeCell ref="C36:D36"/>
    <mergeCell ref="G36:N36"/>
    <mergeCell ref="C37:D37"/>
    <mergeCell ref="G37:N37"/>
    <mergeCell ref="C38:D38"/>
    <mergeCell ref="G38:N38"/>
    <mergeCell ref="C10:D10"/>
    <mergeCell ref="G10:N10"/>
    <mergeCell ref="K12:L12"/>
    <mergeCell ref="J26:N26"/>
    <mergeCell ref="I33:N33"/>
    <mergeCell ref="I34:N34"/>
    <mergeCell ref="C6:D6"/>
    <mergeCell ref="G6:N6"/>
    <mergeCell ref="C7:D7"/>
    <mergeCell ref="G7:N7"/>
    <mergeCell ref="C9:D9"/>
    <mergeCell ref="G9:N9"/>
    <mergeCell ref="I1:N1"/>
    <mergeCell ref="I2:N2"/>
    <mergeCell ref="C4:D4"/>
    <mergeCell ref="G4:N4"/>
    <mergeCell ref="C5:D5"/>
    <mergeCell ref="G5:N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1">
      <selection activeCell="S14" sqref="S14"/>
    </sheetView>
  </sheetViews>
  <sheetFormatPr defaultColWidth="9.140625" defaultRowHeight="12.75"/>
  <sheetData>
    <row r="1" spans="1:14" ht="15.75">
      <c r="A1" s="43"/>
      <c r="B1" s="44"/>
      <c r="C1" s="45" t="s">
        <v>366</v>
      </c>
      <c r="D1" s="46"/>
      <c r="E1" s="46"/>
      <c r="F1" s="44"/>
      <c r="G1" s="47" t="s">
        <v>367</v>
      </c>
      <c r="H1" s="48"/>
      <c r="I1" s="49"/>
      <c r="J1" s="50"/>
      <c r="K1" s="50"/>
      <c r="L1" s="50"/>
      <c r="M1" s="50"/>
      <c r="N1" s="51"/>
    </row>
    <row r="2" spans="1:14" ht="20.25">
      <c r="A2" s="43"/>
      <c r="B2" s="52"/>
      <c r="C2" s="53" t="s">
        <v>368</v>
      </c>
      <c r="D2" s="46"/>
      <c r="E2" s="46"/>
      <c r="F2" s="44"/>
      <c r="G2" s="47"/>
      <c r="H2" s="48"/>
      <c r="I2" s="54" t="s">
        <v>369</v>
      </c>
      <c r="J2" s="55"/>
      <c r="K2" s="55"/>
      <c r="L2" s="55"/>
      <c r="M2" s="55"/>
      <c r="N2" s="56"/>
    </row>
    <row r="3" spans="1:14" ht="12.75">
      <c r="A3" s="43"/>
      <c r="B3" s="44"/>
      <c r="C3" s="57"/>
      <c r="D3" s="46"/>
      <c r="E3" s="46"/>
      <c r="F3" s="46"/>
      <c r="G3" s="57"/>
      <c r="H3" s="46"/>
      <c r="I3" s="46"/>
      <c r="J3" s="46"/>
      <c r="K3" s="46"/>
      <c r="L3" s="46"/>
      <c r="M3" s="46"/>
      <c r="N3" s="46"/>
    </row>
    <row r="4" spans="1:14" ht="15.75">
      <c r="A4" s="58"/>
      <c r="B4" s="59" t="s">
        <v>370</v>
      </c>
      <c r="C4" s="60" t="s">
        <v>300</v>
      </c>
      <c r="D4" s="61"/>
      <c r="E4" s="62"/>
      <c r="F4" s="59" t="s">
        <v>370</v>
      </c>
      <c r="G4" s="60" t="s">
        <v>248</v>
      </c>
      <c r="H4" s="63"/>
      <c r="I4" s="63"/>
      <c r="J4" s="63"/>
      <c r="K4" s="63"/>
      <c r="L4" s="63"/>
      <c r="M4" s="63"/>
      <c r="N4" s="64"/>
    </row>
    <row r="5" spans="1:14" ht="12.75">
      <c r="A5" s="58"/>
      <c r="B5" s="65" t="s">
        <v>371</v>
      </c>
      <c r="C5" s="66" t="s">
        <v>372</v>
      </c>
      <c r="D5" s="67"/>
      <c r="E5" s="68"/>
      <c r="F5" s="69" t="s">
        <v>373</v>
      </c>
      <c r="G5" s="66" t="s">
        <v>374</v>
      </c>
      <c r="H5" s="55"/>
      <c r="I5" s="55"/>
      <c r="J5" s="55"/>
      <c r="K5" s="55"/>
      <c r="L5" s="55"/>
      <c r="M5" s="55"/>
      <c r="N5" s="56"/>
    </row>
    <row r="6" spans="1:14" ht="12.75">
      <c r="A6" s="58"/>
      <c r="B6" s="70" t="s">
        <v>375</v>
      </c>
      <c r="C6" s="66" t="s">
        <v>337</v>
      </c>
      <c r="D6" s="67"/>
      <c r="E6" s="68"/>
      <c r="F6" s="71" t="s">
        <v>376</v>
      </c>
      <c r="G6" s="72" t="s">
        <v>377</v>
      </c>
      <c r="H6" s="55"/>
      <c r="I6" s="55"/>
      <c r="J6" s="55"/>
      <c r="K6" s="55"/>
      <c r="L6" s="55"/>
      <c r="M6" s="55"/>
      <c r="N6" s="56"/>
    </row>
    <row r="7" spans="1:14" ht="12.75">
      <c r="A7" s="43"/>
      <c r="B7" s="70" t="s">
        <v>378</v>
      </c>
      <c r="C7" s="66" t="s">
        <v>379</v>
      </c>
      <c r="D7" s="67"/>
      <c r="E7" s="68"/>
      <c r="F7" s="71" t="s">
        <v>380</v>
      </c>
      <c r="G7" s="72" t="s">
        <v>336</v>
      </c>
      <c r="H7" s="55"/>
      <c r="I7" s="55"/>
      <c r="J7" s="55"/>
      <c r="K7" s="55"/>
      <c r="L7" s="55"/>
      <c r="M7" s="55"/>
      <c r="N7" s="56"/>
    </row>
    <row r="8" spans="1:14" ht="12.75">
      <c r="A8" s="43"/>
      <c r="B8" s="73" t="s">
        <v>381</v>
      </c>
      <c r="C8" s="74"/>
      <c r="D8" s="75"/>
      <c r="E8" s="76"/>
      <c r="F8" s="73" t="s">
        <v>381</v>
      </c>
      <c r="G8" s="74"/>
      <c r="H8" s="77"/>
      <c r="I8" s="77"/>
      <c r="J8" s="77"/>
      <c r="K8" s="77"/>
      <c r="L8" s="77"/>
      <c r="M8" s="77"/>
      <c r="N8" s="77"/>
    </row>
    <row r="9" spans="1:14" ht="12.75">
      <c r="A9" s="58"/>
      <c r="B9" s="78"/>
      <c r="C9" s="66"/>
      <c r="D9" s="67"/>
      <c r="E9" s="68"/>
      <c r="F9" s="79"/>
      <c r="G9" s="72"/>
      <c r="H9" s="55"/>
      <c r="I9" s="55"/>
      <c r="J9" s="55"/>
      <c r="K9" s="55"/>
      <c r="L9" s="55"/>
      <c r="M9" s="55"/>
      <c r="N9" s="56"/>
    </row>
    <row r="10" spans="1:14" ht="12.75">
      <c r="A10" s="58"/>
      <c r="B10" s="80"/>
      <c r="C10" s="66"/>
      <c r="D10" s="67"/>
      <c r="E10" s="68"/>
      <c r="F10" s="81"/>
      <c r="G10" s="72"/>
      <c r="H10" s="55"/>
      <c r="I10" s="55"/>
      <c r="J10" s="55"/>
      <c r="K10" s="55"/>
      <c r="L10" s="55"/>
      <c r="M10" s="55"/>
      <c r="N10" s="56"/>
    </row>
    <row r="11" spans="1:14" ht="15.75">
      <c r="A11" s="43"/>
      <c r="B11" s="46"/>
      <c r="C11" s="46"/>
      <c r="D11" s="46"/>
      <c r="E11" s="46"/>
      <c r="F11" s="82" t="s">
        <v>382</v>
      </c>
      <c r="G11" s="57"/>
      <c r="H11" s="57"/>
      <c r="I11" s="57"/>
      <c r="J11" s="46"/>
      <c r="K11" s="46"/>
      <c r="L11" s="46"/>
      <c r="M11" s="83"/>
      <c r="N11" s="44"/>
    </row>
    <row r="12" spans="1:14" ht="12.75">
      <c r="A12" s="43"/>
      <c r="B12" s="84" t="s">
        <v>383</v>
      </c>
      <c r="C12" s="46"/>
      <c r="D12" s="46"/>
      <c r="E12" s="46"/>
      <c r="F12" s="85" t="s">
        <v>384</v>
      </c>
      <c r="G12" s="85" t="s">
        <v>385</v>
      </c>
      <c r="H12" s="85" t="s">
        <v>386</v>
      </c>
      <c r="I12" s="85" t="s">
        <v>387</v>
      </c>
      <c r="J12" s="85" t="s">
        <v>388</v>
      </c>
      <c r="K12" s="86" t="s">
        <v>168</v>
      </c>
      <c r="L12" s="87"/>
      <c r="M12" s="88" t="s">
        <v>389</v>
      </c>
      <c r="N12" s="89" t="s">
        <v>390</v>
      </c>
    </row>
    <row r="13" spans="1:14" ht="12.75">
      <c r="A13" s="58"/>
      <c r="B13" s="90" t="s">
        <v>391</v>
      </c>
      <c r="C13" s="91" t="str">
        <f>IF(C5&gt;"",C5,"")</f>
        <v>Chau Ding Huy</v>
      </c>
      <c r="D13" s="91" t="str">
        <f>IF(G5&gt;"",G5,"")</f>
        <v>Mika Räsänen</v>
      </c>
      <c r="E13" s="91">
        <f>IF(E5&gt;"",E5&amp;" - "&amp;I5,"")</f>
      </c>
      <c r="F13" s="92">
        <v>7</v>
      </c>
      <c r="G13" s="92">
        <v>-6</v>
      </c>
      <c r="H13" s="93">
        <v>-7</v>
      </c>
      <c r="I13" s="92">
        <v>-9</v>
      </c>
      <c r="J13" s="92"/>
      <c r="K13" s="94">
        <f>IF(ISBLANK(F13),"",COUNTIF(F13:J13,"&gt;=0"))</f>
        <v>1</v>
      </c>
      <c r="L13" s="95">
        <f>IF(ISBLANK(F13),"",(IF(LEFT(F13,1)="-",1,0)+IF(LEFT(G13,1)="-",1,0)+IF(LEFT(H13,1)="-",1,0)+IF(LEFT(I13,1)="-",1,0)+IF(LEFT(J13,1)="-",1,0)))</f>
        <v>3</v>
      </c>
      <c r="M13" s="96">
        <f>IF(K13=3,1,"")</f>
      </c>
      <c r="N13" s="97">
        <f>IF(L13=3,1,"")</f>
        <v>1</v>
      </c>
    </row>
    <row r="14" spans="1:14" ht="12.75">
      <c r="A14" s="58"/>
      <c r="B14" s="90" t="s">
        <v>392</v>
      </c>
      <c r="C14" s="91" t="str">
        <f>IF(C6&gt;"",C6,"")</f>
        <v>Florent Debazac</v>
      </c>
      <c r="D14" s="91" t="str">
        <f>IF(G6&gt;"",G6,"")</f>
        <v>Timo Tamminen</v>
      </c>
      <c r="E14" s="91">
        <f>IF(E6&gt;"",E6&amp;" - "&amp;I6,"")</f>
      </c>
      <c r="F14" s="98">
        <v>-3</v>
      </c>
      <c r="G14" s="92">
        <v>-5</v>
      </c>
      <c r="H14" s="92">
        <v>-8</v>
      </c>
      <c r="I14" s="92"/>
      <c r="J14" s="92"/>
      <c r="K14" s="94">
        <f>IF(ISBLANK(F14),"",COUNTIF(F14:J14,"&gt;=0"))</f>
        <v>0</v>
      </c>
      <c r="L14" s="95">
        <f>IF(ISBLANK(F14),"",(IF(LEFT(F14,1)="-",1,0)+IF(LEFT(G14,1)="-",1,0)+IF(LEFT(H14,1)="-",1,0)+IF(LEFT(I14,1)="-",1,0)+IF(LEFT(J14,1)="-",1,0)))</f>
        <v>3</v>
      </c>
      <c r="M14" s="96">
        <f>IF(K14=3,1,"")</f>
      </c>
      <c r="N14" s="97">
        <f>IF(L14=3,1,"")</f>
        <v>1</v>
      </c>
    </row>
    <row r="15" spans="1:14" ht="12.75">
      <c r="A15" s="58"/>
      <c r="B15" s="99" t="s">
        <v>393</v>
      </c>
      <c r="C15" s="91" t="str">
        <f>IF(C7&gt;"",C7,"")</f>
        <v>Cong Xisheng</v>
      </c>
      <c r="D15" s="91" t="str">
        <f>IF(G7&gt;"",G7,"")</f>
        <v>Aleksi Mustonen</v>
      </c>
      <c r="E15" s="100"/>
      <c r="F15" s="98">
        <v>4</v>
      </c>
      <c r="G15" s="101">
        <v>-5</v>
      </c>
      <c r="H15" s="98">
        <v>8</v>
      </c>
      <c r="I15" s="98">
        <v>-3</v>
      </c>
      <c r="J15" s="98">
        <v>5</v>
      </c>
      <c r="K15" s="94">
        <f aca="true" t="shared" si="0" ref="K15:K22">IF(ISBLANK(F15),"",COUNTIF(F15:J15,"&gt;=0"))</f>
        <v>3</v>
      </c>
      <c r="L15" s="95">
        <f aca="true" t="shared" si="1" ref="L15:L22">IF(ISBLANK(F15),"",(IF(LEFT(F15,1)="-",1,0)+IF(LEFT(G15,1)="-",1,0)+IF(LEFT(H15,1)="-",1,0)+IF(LEFT(I15,1)="-",1,0)+IF(LEFT(J15,1)="-",1,0)))</f>
        <v>2</v>
      </c>
      <c r="M15" s="96">
        <f aca="true" t="shared" si="2" ref="M15:N22">IF(K15=3,1,"")</f>
        <v>1</v>
      </c>
      <c r="N15" s="97">
        <f t="shared" si="2"/>
      </c>
    </row>
    <row r="16" spans="1:14" ht="12.75">
      <c r="A16" s="58"/>
      <c r="B16" s="99" t="s">
        <v>394</v>
      </c>
      <c r="C16" s="91" t="str">
        <f>IF(C6&gt;"",C6,"")</f>
        <v>Florent Debazac</v>
      </c>
      <c r="D16" s="91" t="str">
        <f>IF(G5&gt;"",G5,"")</f>
        <v>Mika Räsänen</v>
      </c>
      <c r="E16" s="100"/>
      <c r="F16" s="98">
        <v>-6</v>
      </c>
      <c r="G16" s="101">
        <v>-4</v>
      </c>
      <c r="H16" s="98">
        <v>-3</v>
      </c>
      <c r="I16" s="98"/>
      <c r="J16" s="98"/>
      <c r="K16" s="94">
        <f t="shared" si="0"/>
        <v>0</v>
      </c>
      <c r="L16" s="95">
        <f t="shared" si="1"/>
        <v>3</v>
      </c>
      <c r="M16" s="96">
        <f t="shared" si="2"/>
      </c>
      <c r="N16" s="97">
        <f t="shared" si="2"/>
        <v>1</v>
      </c>
    </row>
    <row r="17" spans="1:14" ht="12.75">
      <c r="A17" s="58"/>
      <c r="B17" s="99" t="s">
        <v>395</v>
      </c>
      <c r="C17" s="91" t="str">
        <f>IF(C5&gt;"",C5,"")</f>
        <v>Chau Ding Huy</v>
      </c>
      <c r="D17" s="91" t="str">
        <f>IF(G7&gt;"",G7,"")</f>
        <v>Aleksi Mustonen</v>
      </c>
      <c r="E17" s="100"/>
      <c r="F17" s="98">
        <v>13</v>
      </c>
      <c r="G17" s="101">
        <v>7</v>
      </c>
      <c r="H17" s="98">
        <v>10</v>
      </c>
      <c r="I17" s="98"/>
      <c r="J17" s="98"/>
      <c r="K17" s="94">
        <f t="shared" si="0"/>
        <v>3</v>
      </c>
      <c r="L17" s="95">
        <f t="shared" si="1"/>
        <v>0</v>
      </c>
      <c r="M17" s="96">
        <f t="shared" si="2"/>
        <v>1</v>
      </c>
      <c r="N17" s="97">
        <f t="shared" si="2"/>
      </c>
    </row>
    <row r="18" spans="1:14" ht="12.75">
      <c r="A18" s="58"/>
      <c r="B18" s="99" t="s">
        <v>396</v>
      </c>
      <c r="C18" s="91" t="str">
        <f>IF(C7&gt;"",C7,"")</f>
        <v>Cong Xisheng</v>
      </c>
      <c r="D18" s="91" t="str">
        <f>IF(G6&gt;"",G6,"")</f>
        <v>Timo Tamminen</v>
      </c>
      <c r="E18" s="100"/>
      <c r="F18" s="98">
        <v>13</v>
      </c>
      <c r="G18" s="101">
        <v>-5</v>
      </c>
      <c r="H18" s="98">
        <v>-5</v>
      </c>
      <c r="I18" s="98">
        <v>-5</v>
      </c>
      <c r="J18" s="98"/>
      <c r="K18" s="94">
        <f t="shared" si="0"/>
        <v>1</v>
      </c>
      <c r="L18" s="95">
        <f t="shared" si="1"/>
        <v>3</v>
      </c>
      <c r="M18" s="96">
        <f t="shared" si="2"/>
      </c>
      <c r="N18" s="97">
        <f t="shared" si="2"/>
        <v>1</v>
      </c>
    </row>
    <row r="19" spans="1:14" ht="12.75">
      <c r="A19" s="58"/>
      <c r="B19" s="99" t="s">
        <v>397</v>
      </c>
      <c r="C19" s="102">
        <f>IF(C9&gt;"",C9&amp;" / "&amp;C10,"")</f>
      </c>
      <c r="D19" s="102">
        <f>IF(G9&gt;"",G9&amp;" / "&amp;G10,"")</f>
      </c>
      <c r="E19" s="103"/>
      <c r="F19" s="104"/>
      <c r="G19" s="105"/>
      <c r="H19" s="106"/>
      <c r="I19" s="106"/>
      <c r="J19" s="106"/>
      <c r="K19" s="94">
        <f t="shared" si="0"/>
      </c>
      <c r="L19" s="95">
        <f t="shared" si="1"/>
      </c>
      <c r="M19" s="96">
        <f t="shared" si="2"/>
      </c>
      <c r="N19" s="97">
        <f t="shared" si="2"/>
      </c>
    </row>
    <row r="20" spans="1:14" ht="12.75">
      <c r="A20" s="58"/>
      <c r="B20" s="90" t="s">
        <v>398</v>
      </c>
      <c r="C20" s="91" t="str">
        <f>IF(C6&gt;"",C6,"")</f>
        <v>Florent Debazac</v>
      </c>
      <c r="D20" s="91" t="str">
        <f>IF(G7&gt;"",G7,"")</f>
        <v>Aleksi Mustonen</v>
      </c>
      <c r="E20" s="107"/>
      <c r="F20" s="108">
        <v>6</v>
      </c>
      <c r="G20" s="92">
        <v>9</v>
      </c>
      <c r="H20" s="92">
        <v>-9</v>
      </c>
      <c r="I20" s="92">
        <v>-9</v>
      </c>
      <c r="J20" s="93">
        <v>8</v>
      </c>
      <c r="K20" s="94">
        <f t="shared" si="0"/>
        <v>3</v>
      </c>
      <c r="L20" s="95">
        <f t="shared" si="1"/>
        <v>2</v>
      </c>
      <c r="M20" s="96">
        <f t="shared" si="2"/>
        <v>1</v>
      </c>
      <c r="N20" s="97">
        <f t="shared" si="2"/>
      </c>
    </row>
    <row r="21" spans="1:14" ht="12.75">
      <c r="A21" s="58"/>
      <c r="B21" s="90" t="s">
        <v>399</v>
      </c>
      <c r="C21" s="91" t="str">
        <f>IF(C7&gt;"",C7,"")</f>
        <v>Cong Xisheng</v>
      </c>
      <c r="D21" s="91" t="str">
        <f>IF(G5&gt;"",G5,"")</f>
        <v>Mika Räsänen</v>
      </c>
      <c r="E21" s="107"/>
      <c r="F21" s="108">
        <v>-6</v>
      </c>
      <c r="G21" s="92">
        <v>-9</v>
      </c>
      <c r="H21" s="92">
        <v>-13</v>
      </c>
      <c r="I21" s="92"/>
      <c r="J21" s="93"/>
      <c r="K21" s="94">
        <f t="shared" si="0"/>
        <v>0</v>
      </c>
      <c r="L21" s="95">
        <f t="shared" si="1"/>
        <v>3</v>
      </c>
      <c r="M21" s="96">
        <f t="shared" si="2"/>
      </c>
      <c r="N21" s="97">
        <f t="shared" si="2"/>
        <v>1</v>
      </c>
    </row>
    <row r="22" spans="1:14" ht="13.5" thickBot="1">
      <c r="A22" s="58"/>
      <c r="B22" s="90" t="s">
        <v>400</v>
      </c>
      <c r="C22" s="91" t="str">
        <f>IF(C5&gt;"",C5,"")</f>
        <v>Chau Ding Huy</v>
      </c>
      <c r="D22" s="91" t="str">
        <f>IF(G6&gt;"",G6,"")</f>
        <v>Timo Tamminen</v>
      </c>
      <c r="E22" s="107"/>
      <c r="F22" s="93"/>
      <c r="G22" s="92"/>
      <c r="H22" s="93"/>
      <c r="I22" s="92"/>
      <c r="J22" s="92"/>
      <c r="K22" s="94">
        <f t="shared" si="0"/>
      </c>
      <c r="L22" s="95">
        <f t="shared" si="1"/>
      </c>
      <c r="M22" s="96">
        <f t="shared" si="2"/>
      </c>
      <c r="N22" s="97">
        <f t="shared" si="2"/>
      </c>
    </row>
    <row r="23" spans="1:14" ht="16.5" thickBot="1">
      <c r="A23" s="43"/>
      <c r="B23" s="46"/>
      <c r="C23" s="46"/>
      <c r="D23" s="46"/>
      <c r="E23" s="46"/>
      <c r="F23" s="46"/>
      <c r="G23" s="46"/>
      <c r="H23" s="46"/>
      <c r="I23" s="109" t="s">
        <v>401</v>
      </c>
      <c r="J23" s="110"/>
      <c r="K23" s="111">
        <f>IF(ISBLANK(C5),"",SUM(K13:K22))</f>
        <v>11</v>
      </c>
      <c r="L23" s="112">
        <f>IF(ISBLANK(G5),"",SUM(L13:L22))</f>
        <v>19</v>
      </c>
      <c r="M23" s="113">
        <f>IF(ISBLANK(F13),"",SUM(M13:M22))</f>
        <v>3</v>
      </c>
      <c r="N23" s="114">
        <f>IF(ISBLANK(F13),"",SUM(N13:N22))</f>
        <v>5</v>
      </c>
    </row>
    <row r="24" spans="1:14" ht="12.75">
      <c r="A24" s="43"/>
      <c r="B24" s="115" t="s">
        <v>402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12.75">
      <c r="A25" s="43"/>
      <c r="B25" s="116" t="s">
        <v>403</v>
      </c>
      <c r="C25" s="116"/>
      <c r="D25" s="116" t="s">
        <v>404</v>
      </c>
      <c r="E25" s="117"/>
      <c r="F25" s="116"/>
      <c r="G25" s="116" t="s">
        <v>272</v>
      </c>
      <c r="H25" s="117"/>
      <c r="I25" s="116"/>
      <c r="J25" s="118" t="s">
        <v>405</v>
      </c>
      <c r="K25" s="44"/>
      <c r="L25" s="46"/>
      <c r="M25" s="46"/>
      <c r="N25" s="46"/>
    </row>
    <row r="26" spans="1:14" ht="18.75" thickBot="1">
      <c r="A26" s="43"/>
      <c r="B26" s="46"/>
      <c r="C26" s="46"/>
      <c r="D26" s="46"/>
      <c r="E26" s="46"/>
      <c r="F26" s="46"/>
      <c r="G26" s="46"/>
      <c r="H26" s="46"/>
      <c r="I26" s="46"/>
      <c r="J26" s="119" t="s">
        <v>248</v>
      </c>
      <c r="K26" s="120"/>
      <c r="L26" s="120"/>
      <c r="M26" s="120"/>
      <c r="N26" s="121"/>
    </row>
    <row r="27" spans="1:14" ht="18">
      <c r="A27" s="43"/>
      <c r="B27" s="122"/>
      <c r="C27" s="122"/>
      <c r="D27" s="122"/>
      <c r="E27" s="122"/>
      <c r="F27" s="122"/>
      <c r="G27" s="122"/>
      <c r="H27" s="122"/>
      <c r="I27" s="122"/>
      <c r="J27" s="123"/>
      <c r="K27" s="123"/>
      <c r="L27" s="123"/>
      <c r="M27" s="123"/>
      <c r="N27" s="123"/>
    </row>
    <row r="28" spans="1:14" ht="12.75">
      <c r="A28" s="44"/>
      <c r="B28" s="124" t="s">
        <v>406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30" ht="12.75">
      <c r="B30" s="125" t="s">
        <v>407</v>
      </c>
    </row>
    <row r="31" spans="2:13" ht="12.75">
      <c r="B31" s="45" t="s">
        <v>408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2:13" ht="12.75">
      <c r="B32" s="45" t="s">
        <v>409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4" ht="15.75">
      <c r="A33" s="43"/>
      <c r="B33" s="44"/>
      <c r="C33" s="45" t="s">
        <v>366</v>
      </c>
      <c r="D33" s="46"/>
      <c r="E33" s="46"/>
      <c r="F33" s="44"/>
      <c r="G33" s="47" t="s">
        <v>367</v>
      </c>
      <c r="H33" s="48"/>
      <c r="I33" s="49"/>
      <c r="J33" s="50"/>
      <c r="K33" s="50"/>
      <c r="L33" s="50"/>
      <c r="M33" s="50"/>
      <c r="N33" s="51"/>
    </row>
    <row r="34" spans="1:14" ht="20.25">
      <c r="A34" s="43"/>
      <c r="B34" s="52"/>
      <c r="C34" s="53" t="s">
        <v>368</v>
      </c>
      <c r="D34" s="46"/>
      <c r="E34" s="46"/>
      <c r="F34" s="44"/>
      <c r="G34" s="47"/>
      <c r="H34" s="48"/>
      <c r="I34" s="54" t="s">
        <v>369</v>
      </c>
      <c r="J34" s="55"/>
      <c r="K34" s="55"/>
      <c r="L34" s="55"/>
      <c r="M34" s="55"/>
      <c r="N34" s="56"/>
    </row>
    <row r="35" spans="1:14" ht="12.75">
      <c r="A35" s="43"/>
      <c r="B35" s="44"/>
      <c r="C35" s="57"/>
      <c r="D35" s="46"/>
      <c r="E35" s="46"/>
      <c r="F35" s="46"/>
      <c r="G35" s="57"/>
      <c r="H35" s="46"/>
      <c r="I35" s="46"/>
      <c r="J35" s="46"/>
      <c r="K35" s="46"/>
      <c r="L35" s="46"/>
      <c r="M35" s="46"/>
      <c r="N35" s="46"/>
    </row>
    <row r="36" spans="1:14" ht="15.75">
      <c r="A36" s="58"/>
      <c r="B36" s="59" t="s">
        <v>370</v>
      </c>
      <c r="C36" s="60" t="s">
        <v>105</v>
      </c>
      <c r="D36" s="61"/>
      <c r="E36" s="62"/>
      <c r="F36" s="59" t="s">
        <v>370</v>
      </c>
      <c r="G36" s="60" t="s">
        <v>175</v>
      </c>
      <c r="H36" s="63"/>
      <c r="I36" s="63"/>
      <c r="J36" s="63"/>
      <c r="K36" s="63"/>
      <c r="L36" s="63"/>
      <c r="M36" s="63"/>
      <c r="N36" s="64"/>
    </row>
    <row r="37" spans="1:14" ht="12.75">
      <c r="A37" s="58"/>
      <c r="B37" s="65" t="s">
        <v>371</v>
      </c>
      <c r="C37" s="66" t="s">
        <v>410</v>
      </c>
      <c r="D37" s="67"/>
      <c r="E37" s="68"/>
      <c r="F37" s="69" t="s">
        <v>373</v>
      </c>
      <c r="G37" s="66" t="s">
        <v>333</v>
      </c>
      <c r="H37" s="55"/>
      <c r="I37" s="55"/>
      <c r="J37" s="55"/>
      <c r="K37" s="55"/>
      <c r="L37" s="55"/>
      <c r="M37" s="55"/>
      <c r="N37" s="56"/>
    </row>
    <row r="38" spans="1:14" ht="12.75">
      <c r="A38" s="58"/>
      <c r="B38" s="70" t="s">
        <v>375</v>
      </c>
      <c r="C38" s="66" t="s">
        <v>411</v>
      </c>
      <c r="D38" s="67"/>
      <c r="E38" s="68"/>
      <c r="F38" s="71" t="s">
        <v>376</v>
      </c>
      <c r="G38" s="72" t="s">
        <v>311</v>
      </c>
      <c r="H38" s="55"/>
      <c r="I38" s="55"/>
      <c r="J38" s="55"/>
      <c r="K38" s="55"/>
      <c r="L38" s="55"/>
      <c r="M38" s="55"/>
      <c r="N38" s="56"/>
    </row>
    <row r="39" spans="1:14" ht="12.75">
      <c r="A39" s="43"/>
      <c r="B39" s="70" t="s">
        <v>378</v>
      </c>
      <c r="C39" s="66" t="s">
        <v>297</v>
      </c>
      <c r="D39" s="67"/>
      <c r="E39" s="68"/>
      <c r="F39" s="71" t="s">
        <v>380</v>
      </c>
      <c r="G39" s="72" t="s">
        <v>329</v>
      </c>
      <c r="H39" s="55"/>
      <c r="I39" s="55"/>
      <c r="J39" s="55"/>
      <c r="K39" s="55"/>
      <c r="L39" s="55"/>
      <c r="M39" s="55"/>
      <c r="N39" s="56"/>
    </row>
    <row r="40" spans="1:14" ht="12.75">
      <c r="A40" s="43"/>
      <c r="B40" s="73" t="s">
        <v>381</v>
      </c>
      <c r="C40" s="74"/>
      <c r="D40" s="75"/>
      <c r="E40" s="76"/>
      <c r="F40" s="73" t="s">
        <v>381</v>
      </c>
      <c r="G40" s="74"/>
      <c r="H40" s="77"/>
      <c r="I40" s="77"/>
      <c r="J40" s="77"/>
      <c r="K40" s="77"/>
      <c r="L40" s="77"/>
      <c r="M40" s="77"/>
      <c r="N40" s="77"/>
    </row>
    <row r="41" spans="1:14" ht="12.75">
      <c r="A41" s="58"/>
      <c r="B41" s="78"/>
      <c r="C41" s="66"/>
      <c r="D41" s="67"/>
      <c r="E41" s="68"/>
      <c r="F41" s="79"/>
      <c r="G41" s="72"/>
      <c r="H41" s="55"/>
      <c r="I41" s="55"/>
      <c r="J41" s="55"/>
      <c r="K41" s="55"/>
      <c r="L41" s="55"/>
      <c r="M41" s="55"/>
      <c r="N41" s="56"/>
    </row>
    <row r="42" spans="1:14" ht="12.75">
      <c r="A42" s="58"/>
      <c r="B42" s="80"/>
      <c r="C42" s="66"/>
      <c r="D42" s="67"/>
      <c r="E42" s="68"/>
      <c r="F42" s="81"/>
      <c r="G42" s="72"/>
      <c r="H42" s="55"/>
      <c r="I42" s="55"/>
      <c r="J42" s="55"/>
      <c r="K42" s="55"/>
      <c r="L42" s="55"/>
      <c r="M42" s="55"/>
      <c r="N42" s="56"/>
    </row>
    <row r="43" spans="1:14" ht="15.75">
      <c r="A43" s="43"/>
      <c r="B43" s="46"/>
      <c r="C43" s="46"/>
      <c r="D43" s="46"/>
      <c r="E43" s="46"/>
      <c r="F43" s="82" t="s">
        <v>382</v>
      </c>
      <c r="G43" s="57"/>
      <c r="H43" s="57"/>
      <c r="I43" s="57"/>
      <c r="J43" s="46"/>
      <c r="K43" s="46"/>
      <c r="L43" s="46"/>
      <c r="M43" s="83"/>
      <c r="N43" s="44"/>
    </row>
    <row r="44" spans="1:14" ht="12.75">
      <c r="A44" s="43"/>
      <c r="B44" s="84" t="s">
        <v>383</v>
      </c>
      <c r="C44" s="46"/>
      <c r="D44" s="46"/>
      <c r="E44" s="46"/>
      <c r="F44" s="85" t="s">
        <v>384</v>
      </c>
      <c r="G44" s="85" t="s">
        <v>385</v>
      </c>
      <c r="H44" s="85" t="s">
        <v>386</v>
      </c>
      <c r="I44" s="85" t="s">
        <v>387</v>
      </c>
      <c r="J44" s="85" t="s">
        <v>388</v>
      </c>
      <c r="K44" s="86" t="s">
        <v>168</v>
      </c>
      <c r="L44" s="87"/>
      <c r="M44" s="88" t="s">
        <v>389</v>
      </c>
      <c r="N44" s="89" t="s">
        <v>390</v>
      </c>
    </row>
    <row r="45" spans="1:14" ht="12.75">
      <c r="A45" s="58"/>
      <c r="B45" s="90" t="s">
        <v>391</v>
      </c>
      <c r="C45" s="91" t="str">
        <f>IF(C37&gt;"",C37,"")</f>
        <v>Miikka O´Connor</v>
      </c>
      <c r="D45" s="91" t="str">
        <f>IF(G37&gt;"",G37,"")</f>
        <v>Tomi Penttilä</v>
      </c>
      <c r="E45" s="91">
        <f>IF(E37&gt;"",E37&amp;" - "&amp;I37,"")</f>
      </c>
      <c r="F45" s="93">
        <v>0</v>
      </c>
      <c r="G45" s="92">
        <v>5</v>
      </c>
      <c r="H45" s="93">
        <v>6</v>
      </c>
      <c r="I45" s="92"/>
      <c r="J45" s="92"/>
      <c r="K45" s="94">
        <f>IF(ISBLANK(F45),"",COUNTIF(F45:J45,"&gt;=0"))</f>
        <v>3</v>
      </c>
      <c r="L45" s="95">
        <f>IF(ISBLANK(F45),"",(IF(LEFT(F45,1)="-",1,0)+IF(LEFT(G45,1)="-",1,0)+IF(LEFT(H45,1)="-",1,0)+IF(LEFT(I45,1)="-",1,0)+IF(LEFT(J45,1)="-",1,0)))</f>
        <v>0</v>
      </c>
      <c r="M45" s="96">
        <f>IF(K45=3,1,"")</f>
        <v>1</v>
      </c>
      <c r="N45" s="97">
        <f>IF(L45=3,1,"")</f>
      </c>
    </row>
    <row r="46" spans="1:14" ht="12.75">
      <c r="A46" s="58"/>
      <c r="B46" s="90" t="s">
        <v>392</v>
      </c>
      <c r="C46" s="91" t="str">
        <f>IF(C38&gt;"",C38,"")</f>
        <v>Thomas Lundström</v>
      </c>
      <c r="D46" s="91" t="str">
        <f>IF(G38&gt;"",G38,"")</f>
        <v>Juha Kangas</v>
      </c>
      <c r="E46" s="91">
        <f>IF(E38&gt;"",E38&amp;" - "&amp;I38,"")</f>
      </c>
      <c r="F46" s="98">
        <v>6</v>
      </c>
      <c r="G46" s="92">
        <v>-5</v>
      </c>
      <c r="H46" s="92">
        <v>5</v>
      </c>
      <c r="I46" s="92">
        <v>5</v>
      </c>
      <c r="J46" s="92"/>
      <c r="K46" s="94">
        <f>IF(ISBLANK(F46),"",COUNTIF(F46:J46,"&gt;=0"))</f>
        <v>3</v>
      </c>
      <c r="L46" s="95">
        <f>IF(ISBLANK(F46),"",(IF(LEFT(F46,1)="-",1,0)+IF(LEFT(G46,1)="-",1,0)+IF(LEFT(H46,1)="-",1,0)+IF(LEFT(I46,1)="-",1,0)+IF(LEFT(J46,1)="-",1,0)))</f>
        <v>1</v>
      </c>
      <c r="M46" s="96">
        <f>IF(K46=3,1,"")</f>
        <v>1</v>
      </c>
      <c r="N46" s="97">
        <f>IF(L46=3,1,"")</f>
      </c>
    </row>
    <row r="47" spans="1:14" ht="12.75">
      <c r="A47" s="58"/>
      <c r="B47" s="99" t="s">
        <v>393</v>
      </c>
      <c r="C47" s="91" t="str">
        <f>IF(C39&gt;"",C39,"")</f>
        <v>Jan Nyberg</v>
      </c>
      <c r="D47" s="91" t="str">
        <f>IF(G39&gt;"",G39,"")</f>
        <v>Niko Pihajoki</v>
      </c>
      <c r="E47" s="100"/>
      <c r="F47" s="98">
        <v>7</v>
      </c>
      <c r="G47" s="101">
        <v>9</v>
      </c>
      <c r="H47" s="98">
        <v>9</v>
      </c>
      <c r="I47" s="98"/>
      <c r="J47" s="98"/>
      <c r="K47" s="94">
        <f aca="true" t="shared" si="3" ref="K47:K54">IF(ISBLANK(F47),"",COUNTIF(F47:J47,"&gt;=0"))</f>
        <v>3</v>
      </c>
      <c r="L47" s="95">
        <f aca="true" t="shared" si="4" ref="L47:L54">IF(ISBLANK(F47),"",(IF(LEFT(F47,1)="-",1,0)+IF(LEFT(G47,1)="-",1,0)+IF(LEFT(H47,1)="-",1,0)+IF(LEFT(I47,1)="-",1,0)+IF(LEFT(J47,1)="-",1,0)))</f>
        <v>0</v>
      </c>
      <c r="M47" s="96">
        <f aca="true" t="shared" si="5" ref="M47:N54">IF(K47=3,1,"")</f>
        <v>1</v>
      </c>
      <c r="N47" s="97">
        <f t="shared" si="5"/>
      </c>
    </row>
    <row r="48" spans="1:14" ht="12.75">
      <c r="A48" s="58"/>
      <c r="B48" s="99" t="s">
        <v>394</v>
      </c>
      <c r="C48" s="91" t="str">
        <f>IF(C38&gt;"",C38,"")</f>
        <v>Thomas Lundström</v>
      </c>
      <c r="D48" s="91" t="str">
        <f>IF(G37&gt;"",G37,"")</f>
        <v>Tomi Penttilä</v>
      </c>
      <c r="E48" s="100"/>
      <c r="F48" s="98">
        <v>-8</v>
      </c>
      <c r="G48" s="101">
        <v>9</v>
      </c>
      <c r="H48" s="98">
        <v>-9</v>
      </c>
      <c r="I48" s="98">
        <v>-8</v>
      </c>
      <c r="J48" s="98"/>
      <c r="K48" s="94">
        <f t="shared" si="3"/>
        <v>1</v>
      </c>
      <c r="L48" s="95">
        <f t="shared" si="4"/>
        <v>3</v>
      </c>
      <c r="M48" s="96">
        <f t="shared" si="5"/>
      </c>
      <c r="N48" s="97">
        <f t="shared" si="5"/>
        <v>1</v>
      </c>
    </row>
    <row r="49" spans="1:14" ht="12.75">
      <c r="A49" s="58"/>
      <c r="B49" s="99" t="s">
        <v>395</v>
      </c>
      <c r="C49" s="91" t="str">
        <f>IF(C37&gt;"",C37,"")</f>
        <v>Miikka O´Connor</v>
      </c>
      <c r="D49" s="91" t="str">
        <f>IF(G39&gt;"",G39,"")</f>
        <v>Niko Pihajoki</v>
      </c>
      <c r="E49" s="100"/>
      <c r="F49" s="98">
        <v>9</v>
      </c>
      <c r="G49" s="101">
        <v>12</v>
      </c>
      <c r="H49" s="98">
        <v>4</v>
      </c>
      <c r="I49" s="98"/>
      <c r="J49" s="98"/>
      <c r="K49" s="94">
        <f t="shared" si="3"/>
        <v>3</v>
      </c>
      <c r="L49" s="95">
        <f t="shared" si="4"/>
        <v>0</v>
      </c>
      <c r="M49" s="96">
        <f t="shared" si="5"/>
        <v>1</v>
      </c>
      <c r="N49" s="97">
        <f t="shared" si="5"/>
      </c>
    </row>
    <row r="50" spans="1:14" ht="12.75">
      <c r="A50" s="58"/>
      <c r="B50" s="99" t="s">
        <v>396</v>
      </c>
      <c r="C50" s="91" t="str">
        <f>IF(C39&gt;"",C39,"")</f>
        <v>Jan Nyberg</v>
      </c>
      <c r="D50" s="91" t="str">
        <f>IF(G38&gt;"",G38,"")</f>
        <v>Juha Kangas</v>
      </c>
      <c r="E50" s="100"/>
      <c r="F50" s="98">
        <v>8</v>
      </c>
      <c r="G50" s="101">
        <v>10</v>
      </c>
      <c r="H50" s="98">
        <v>9</v>
      </c>
      <c r="I50" s="98"/>
      <c r="J50" s="98"/>
      <c r="K50" s="94">
        <f t="shared" si="3"/>
        <v>3</v>
      </c>
      <c r="L50" s="95">
        <f t="shared" si="4"/>
        <v>0</v>
      </c>
      <c r="M50" s="96">
        <f t="shared" si="5"/>
        <v>1</v>
      </c>
      <c r="N50" s="97">
        <f t="shared" si="5"/>
      </c>
    </row>
    <row r="51" spans="1:14" ht="12.75">
      <c r="A51" s="58"/>
      <c r="B51" s="99" t="s">
        <v>397</v>
      </c>
      <c r="C51" s="102">
        <f>IF(C41&gt;"",C41&amp;" / "&amp;C42,"")</f>
      </c>
      <c r="D51" s="102">
        <f>IF(G41&gt;"",G41&amp;" / "&amp;G42,"")</f>
      </c>
      <c r="E51" s="103"/>
      <c r="F51" s="104"/>
      <c r="G51" s="105"/>
      <c r="H51" s="106"/>
      <c r="I51" s="106"/>
      <c r="J51" s="106"/>
      <c r="K51" s="94">
        <f t="shared" si="3"/>
      </c>
      <c r="L51" s="95">
        <f t="shared" si="4"/>
      </c>
      <c r="M51" s="96">
        <f t="shared" si="5"/>
      </c>
      <c r="N51" s="97">
        <f t="shared" si="5"/>
      </c>
    </row>
    <row r="52" spans="1:14" ht="12.75">
      <c r="A52" s="58"/>
      <c r="B52" s="90" t="s">
        <v>398</v>
      </c>
      <c r="C52" s="91" t="str">
        <f>IF(C38&gt;"",C38,"")</f>
        <v>Thomas Lundström</v>
      </c>
      <c r="D52" s="91" t="str">
        <f>IF(G39&gt;"",G39,"")</f>
        <v>Niko Pihajoki</v>
      </c>
      <c r="E52" s="107"/>
      <c r="F52" s="108"/>
      <c r="G52" s="92"/>
      <c r="H52" s="92"/>
      <c r="I52" s="92"/>
      <c r="J52" s="93"/>
      <c r="K52" s="94">
        <f t="shared" si="3"/>
      </c>
      <c r="L52" s="95">
        <f t="shared" si="4"/>
      </c>
      <c r="M52" s="96">
        <f t="shared" si="5"/>
      </c>
      <c r="N52" s="97">
        <f t="shared" si="5"/>
      </c>
    </row>
    <row r="53" spans="1:14" ht="12.75">
      <c r="A53" s="58"/>
      <c r="B53" s="90" t="s">
        <v>399</v>
      </c>
      <c r="C53" s="91" t="str">
        <f>IF(C39&gt;"",C39,"")</f>
        <v>Jan Nyberg</v>
      </c>
      <c r="D53" s="91" t="str">
        <f>IF(G37&gt;"",G37,"")</f>
        <v>Tomi Penttilä</v>
      </c>
      <c r="E53" s="107"/>
      <c r="F53" s="108"/>
      <c r="G53" s="92"/>
      <c r="H53" s="92"/>
      <c r="I53" s="92"/>
      <c r="J53" s="93"/>
      <c r="K53" s="94">
        <f t="shared" si="3"/>
      </c>
      <c r="L53" s="95">
        <f t="shared" si="4"/>
      </c>
      <c r="M53" s="96">
        <f t="shared" si="5"/>
      </c>
      <c r="N53" s="97">
        <f t="shared" si="5"/>
      </c>
    </row>
    <row r="54" spans="1:14" ht="13.5" thickBot="1">
      <c r="A54" s="58"/>
      <c r="B54" s="90" t="s">
        <v>400</v>
      </c>
      <c r="C54" s="91" t="str">
        <f>IF(C37&gt;"",C37,"")</f>
        <v>Miikka O´Connor</v>
      </c>
      <c r="D54" s="91" t="str">
        <f>IF(G38&gt;"",G38,"")</f>
        <v>Juha Kangas</v>
      </c>
      <c r="E54" s="107"/>
      <c r="F54" s="93"/>
      <c r="G54" s="92"/>
      <c r="H54" s="93"/>
      <c r="I54" s="92"/>
      <c r="J54" s="92"/>
      <c r="K54" s="94">
        <f t="shared" si="3"/>
      </c>
      <c r="L54" s="95">
        <f t="shared" si="4"/>
      </c>
      <c r="M54" s="96">
        <f t="shared" si="5"/>
      </c>
      <c r="N54" s="97">
        <f t="shared" si="5"/>
      </c>
    </row>
    <row r="55" spans="1:14" ht="16.5" thickBot="1">
      <c r="A55" s="43"/>
      <c r="B55" s="46"/>
      <c r="C55" s="46"/>
      <c r="D55" s="46"/>
      <c r="E55" s="46"/>
      <c r="F55" s="46"/>
      <c r="G55" s="46"/>
      <c r="H55" s="46"/>
      <c r="I55" s="109" t="s">
        <v>401</v>
      </c>
      <c r="J55" s="110"/>
      <c r="K55" s="111">
        <f>IF(ISBLANK(C37),"",SUM(K45:K54))</f>
        <v>16</v>
      </c>
      <c r="L55" s="112">
        <f>IF(ISBLANK(G37),"",SUM(L45:L54))</f>
        <v>4</v>
      </c>
      <c r="M55" s="113">
        <f>IF(ISBLANK(F45),"",SUM(M45:M54))</f>
        <v>5</v>
      </c>
      <c r="N55" s="114">
        <f>IF(ISBLANK(F45),"",SUM(N45:N54))</f>
        <v>1</v>
      </c>
    </row>
    <row r="56" spans="1:14" ht="12.75">
      <c r="A56" s="43"/>
      <c r="B56" s="115" t="s">
        <v>402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2.75">
      <c r="A57" s="43"/>
      <c r="B57" s="116" t="s">
        <v>403</v>
      </c>
      <c r="C57" s="116"/>
      <c r="D57" s="116" t="s">
        <v>404</v>
      </c>
      <c r="E57" s="117"/>
      <c r="F57" s="116"/>
      <c r="G57" s="116" t="s">
        <v>272</v>
      </c>
      <c r="H57" s="117"/>
      <c r="I57" s="116"/>
      <c r="J57" s="118" t="s">
        <v>405</v>
      </c>
      <c r="K57" s="44"/>
      <c r="L57" s="46"/>
      <c r="M57" s="46"/>
      <c r="N57" s="46"/>
    </row>
    <row r="58" spans="1:14" ht="18.75" thickBot="1">
      <c r="A58" s="43"/>
      <c r="B58" s="46"/>
      <c r="C58" s="46"/>
      <c r="D58" s="46"/>
      <c r="E58" s="46"/>
      <c r="F58" s="46"/>
      <c r="G58" s="46"/>
      <c r="H58" s="46"/>
      <c r="I58" s="46"/>
      <c r="J58" s="119" t="s">
        <v>105</v>
      </c>
      <c r="K58" s="120"/>
      <c r="L58" s="120"/>
      <c r="M58" s="120"/>
      <c r="N58" s="121"/>
    </row>
    <row r="59" spans="1:14" ht="18">
      <c r="A59" s="43"/>
      <c r="B59" s="122"/>
      <c r="C59" s="122"/>
      <c r="D59" s="122"/>
      <c r="E59" s="122"/>
      <c r="F59" s="122"/>
      <c r="G59" s="122"/>
      <c r="H59" s="122"/>
      <c r="I59" s="122"/>
      <c r="J59" s="123"/>
      <c r="K59" s="123"/>
      <c r="L59" s="123"/>
      <c r="M59" s="123"/>
      <c r="N59" s="123"/>
    </row>
    <row r="60" spans="1:14" ht="12.75">
      <c r="A60" s="44"/>
      <c r="B60" s="124" t="s">
        <v>406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2" ht="12.75">
      <c r="B62" s="125" t="s">
        <v>407</v>
      </c>
    </row>
    <row r="63" spans="2:13" ht="12.75">
      <c r="B63" s="45" t="s">
        <v>408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2:13" ht="12.75">
      <c r="B64" s="45" t="s">
        <v>409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4" ht="15.75">
      <c r="A65" s="43"/>
      <c r="B65" s="44"/>
      <c r="C65" s="45" t="s">
        <v>366</v>
      </c>
      <c r="D65" s="46"/>
      <c r="E65" s="46"/>
      <c r="F65" s="44"/>
      <c r="G65" s="47" t="s">
        <v>367</v>
      </c>
      <c r="H65" s="48"/>
      <c r="I65" s="49"/>
      <c r="J65" s="50"/>
      <c r="K65" s="50"/>
      <c r="L65" s="50"/>
      <c r="M65" s="50"/>
      <c r="N65" s="51"/>
    </row>
    <row r="66" spans="1:14" ht="20.25">
      <c r="A66" s="43"/>
      <c r="B66" s="52"/>
      <c r="C66" s="53" t="s">
        <v>368</v>
      </c>
      <c r="D66" s="46"/>
      <c r="E66" s="46"/>
      <c r="F66" s="44"/>
      <c r="G66" s="47"/>
      <c r="H66" s="48"/>
      <c r="I66" s="54" t="s">
        <v>369</v>
      </c>
      <c r="J66" s="55"/>
      <c r="K66" s="55"/>
      <c r="L66" s="55"/>
      <c r="M66" s="55"/>
      <c r="N66" s="56"/>
    </row>
    <row r="67" spans="1:14" ht="12.75">
      <c r="A67" s="43"/>
      <c r="B67" s="44"/>
      <c r="C67" s="57"/>
      <c r="D67" s="46"/>
      <c r="E67" s="46"/>
      <c r="F67" s="46"/>
      <c r="G67" s="57"/>
      <c r="H67" s="46"/>
      <c r="I67" s="46"/>
      <c r="J67" s="46"/>
      <c r="K67" s="46"/>
      <c r="L67" s="46"/>
      <c r="M67" s="46"/>
      <c r="N67" s="46"/>
    </row>
    <row r="68" spans="1:14" ht="15.75">
      <c r="A68" s="58"/>
      <c r="B68" s="59" t="s">
        <v>370</v>
      </c>
      <c r="C68" s="60" t="s">
        <v>104</v>
      </c>
      <c r="D68" s="61"/>
      <c r="E68" s="62"/>
      <c r="F68" s="59" t="s">
        <v>370</v>
      </c>
      <c r="G68" s="60" t="s">
        <v>250</v>
      </c>
      <c r="H68" s="63"/>
      <c r="I68" s="63"/>
      <c r="J68" s="63"/>
      <c r="K68" s="63"/>
      <c r="L68" s="63"/>
      <c r="M68" s="63"/>
      <c r="N68" s="64"/>
    </row>
    <row r="69" spans="1:14" ht="12.75">
      <c r="A69" s="58"/>
      <c r="B69" s="65" t="s">
        <v>371</v>
      </c>
      <c r="C69" s="66" t="s">
        <v>331</v>
      </c>
      <c r="D69" s="67"/>
      <c r="E69" s="68"/>
      <c r="F69" s="69" t="s">
        <v>373</v>
      </c>
      <c r="G69" s="66" t="s">
        <v>341</v>
      </c>
      <c r="H69" s="55"/>
      <c r="I69" s="55"/>
      <c r="J69" s="55"/>
      <c r="K69" s="55"/>
      <c r="L69" s="55"/>
      <c r="M69" s="55"/>
      <c r="N69" s="56"/>
    </row>
    <row r="70" spans="1:14" ht="12.75">
      <c r="A70" s="58"/>
      <c r="B70" s="70" t="s">
        <v>375</v>
      </c>
      <c r="C70" s="66" t="s">
        <v>327</v>
      </c>
      <c r="D70" s="67"/>
      <c r="E70" s="68"/>
      <c r="F70" s="71" t="s">
        <v>376</v>
      </c>
      <c r="G70" s="72" t="s">
        <v>335</v>
      </c>
      <c r="H70" s="55"/>
      <c r="I70" s="55"/>
      <c r="J70" s="55"/>
      <c r="K70" s="55"/>
      <c r="L70" s="55"/>
      <c r="M70" s="55"/>
      <c r="N70" s="56"/>
    </row>
    <row r="71" spans="1:14" ht="12.75">
      <c r="A71" s="43"/>
      <c r="B71" s="70" t="s">
        <v>378</v>
      </c>
      <c r="C71" s="66" t="s">
        <v>344</v>
      </c>
      <c r="D71" s="67"/>
      <c r="E71" s="68"/>
      <c r="F71" s="71" t="s">
        <v>380</v>
      </c>
      <c r="G71" s="72" t="s">
        <v>332</v>
      </c>
      <c r="H71" s="55"/>
      <c r="I71" s="55"/>
      <c r="J71" s="55"/>
      <c r="K71" s="55"/>
      <c r="L71" s="55"/>
      <c r="M71" s="55"/>
      <c r="N71" s="56"/>
    </row>
    <row r="72" spans="1:14" ht="12.75">
      <c r="A72" s="43"/>
      <c r="B72" s="73" t="s">
        <v>381</v>
      </c>
      <c r="C72" s="74"/>
      <c r="D72" s="75"/>
      <c r="E72" s="76"/>
      <c r="F72" s="73" t="s">
        <v>381</v>
      </c>
      <c r="G72" s="74"/>
      <c r="H72" s="77"/>
      <c r="I72" s="77"/>
      <c r="J72" s="77"/>
      <c r="K72" s="77"/>
      <c r="L72" s="77"/>
      <c r="M72" s="77"/>
      <c r="N72" s="77"/>
    </row>
    <row r="73" spans="1:14" ht="12.75">
      <c r="A73" s="58"/>
      <c r="B73" s="78"/>
      <c r="C73" s="66"/>
      <c r="D73" s="67"/>
      <c r="E73" s="68"/>
      <c r="F73" s="79"/>
      <c r="G73" s="72"/>
      <c r="H73" s="55"/>
      <c r="I73" s="55"/>
      <c r="J73" s="55"/>
      <c r="K73" s="55"/>
      <c r="L73" s="55"/>
      <c r="M73" s="55"/>
      <c r="N73" s="56"/>
    </row>
    <row r="74" spans="1:14" ht="12.75">
      <c r="A74" s="58"/>
      <c r="B74" s="80"/>
      <c r="C74" s="66"/>
      <c r="D74" s="67"/>
      <c r="E74" s="68"/>
      <c r="F74" s="81"/>
      <c r="G74" s="72"/>
      <c r="H74" s="55"/>
      <c r="I74" s="55"/>
      <c r="J74" s="55"/>
      <c r="K74" s="55"/>
      <c r="L74" s="55"/>
      <c r="M74" s="55"/>
      <c r="N74" s="56"/>
    </row>
    <row r="75" spans="1:14" ht="15.75">
      <c r="A75" s="43"/>
      <c r="B75" s="46"/>
      <c r="C75" s="46"/>
      <c r="D75" s="46"/>
      <c r="E75" s="46"/>
      <c r="F75" s="82" t="s">
        <v>382</v>
      </c>
      <c r="G75" s="57"/>
      <c r="H75" s="57"/>
      <c r="I75" s="57"/>
      <c r="J75" s="46"/>
      <c r="K75" s="46"/>
      <c r="L75" s="46"/>
      <c r="M75" s="83"/>
      <c r="N75" s="44"/>
    </row>
    <row r="76" spans="1:14" ht="12.75">
      <c r="A76" s="43"/>
      <c r="B76" s="84" t="s">
        <v>383</v>
      </c>
      <c r="C76" s="46"/>
      <c r="D76" s="46"/>
      <c r="E76" s="46"/>
      <c r="F76" s="85" t="s">
        <v>384</v>
      </c>
      <c r="G76" s="85" t="s">
        <v>385</v>
      </c>
      <c r="H76" s="85" t="s">
        <v>386</v>
      </c>
      <c r="I76" s="85" t="s">
        <v>387</v>
      </c>
      <c r="J76" s="85" t="s">
        <v>388</v>
      </c>
      <c r="K76" s="86" t="s">
        <v>168</v>
      </c>
      <c r="L76" s="87"/>
      <c r="M76" s="88" t="s">
        <v>389</v>
      </c>
      <c r="N76" s="89" t="s">
        <v>390</v>
      </c>
    </row>
    <row r="77" spans="1:14" ht="12.75">
      <c r="A77" s="58"/>
      <c r="B77" s="90" t="s">
        <v>391</v>
      </c>
      <c r="C77" s="91" t="str">
        <f>IF(C69&gt;"",C69,"")</f>
        <v>Tero Penttilä</v>
      </c>
      <c r="D77" s="91" t="str">
        <f>IF(G69&gt;"",G69,"")</f>
        <v>Joonas Paasioksa</v>
      </c>
      <c r="E77" s="91">
        <f>IF(E69&gt;"",E69&amp;" - "&amp;I69,"")</f>
      </c>
      <c r="F77" s="92">
        <v>-10</v>
      </c>
      <c r="G77" s="92">
        <v>10</v>
      </c>
      <c r="H77" s="93">
        <v>9</v>
      </c>
      <c r="I77" s="92">
        <v>-8</v>
      </c>
      <c r="J77" s="92">
        <v>4</v>
      </c>
      <c r="K77" s="94">
        <f>IF(ISBLANK(F77),"",COUNTIF(F77:J77,"&gt;=0"))</f>
        <v>3</v>
      </c>
      <c r="L77" s="95">
        <f>IF(ISBLANK(F77),"",(IF(LEFT(F77,1)="-",1,0)+IF(LEFT(G77,1)="-",1,0)+IF(LEFT(H77,1)="-",1,0)+IF(LEFT(I77,1)="-",1,0)+IF(LEFT(J77,1)="-",1,0)))</f>
        <v>2</v>
      </c>
      <c r="M77" s="96">
        <f>IF(K77=3,1,"")</f>
        <v>1</v>
      </c>
      <c r="N77" s="97">
        <f>IF(L77=3,1,"")</f>
      </c>
    </row>
    <row r="78" spans="1:14" ht="12.75">
      <c r="A78" s="58"/>
      <c r="B78" s="90" t="s">
        <v>392</v>
      </c>
      <c r="C78" s="91" t="str">
        <f>IF(C70&gt;"",C70,"")</f>
        <v>Juha Äänismaa</v>
      </c>
      <c r="D78" s="91" t="str">
        <f>IF(G70&gt;"",G70,"")</f>
        <v>Janne Vuorinen</v>
      </c>
      <c r="E78" s="91">
        <f>IF(E70&gt;"",E70&amp;" - "&amp;I70,"")</f>
      </c>
      <c r="F78" s="98">
        <v>9</v>
      </c>
      <c r="G78" s="92">
        <v>9</v>
      </c>
      <c r="H78" s="92">
        <v>-4</v>
      </c>
      <c r="I78" s="92">
        <v>6</v>
      </c>
      <c r="J78" s="92"/>
      <c r="K78" s="94">
        <f>IF(ISBLANK(F78),"",COUNTIF(F78:J78,"&gt;=0"))</f>
        <v>3</v>
      </c>
      <c r="L78" s="95">
        <f>IF(ISBLANK(F78),"",(IF(LEFT(F78,1)="-",1,0)+IF(LEFT(G78,1)="-",1,0)+IF(LEFT(H78,1)="-",1,0)+IF(LEFT(I78,1)="-",1,0)+IF(LEFT(J78,1)="-",1,0)))</f>
        <v>1</v>
      </c>
      <c r="M78" s="96">
        <f>IF(K78=3,1,"")</f>
        <v>1</v>
      </c>
      <c r="N78" s="97">
        <f>IF(L78=3,1,"")</f>
      </c>
    </row>
    <row r="79" spans="1:14" ht="12.75">
      <c r="A79" s="58"/>
      <c r="B79" s="99" t="s">
        <v>393</v>
      </c>
      <c r="C79" s="91" t="str">
        <f>IF(C71&gt;"",C71,"")</f>
        <v>Christian Mattsson</v>
      </c>
      <c r="D79" s="91" t="str">
        <f>IF(G71&gt;"",G71,"")</f>
        <v>Tero Tamminen</v>
      </c>
      <c r="E79" s="100"/>
      <c r="F79" s="98">
        <v>6</v>
      </c>
      <c r="G79" s="101">
        <v>8</v>
      </c>
      <c r="H79" s="98">
        <v>-11</v>
      </c>
      <c r="I79" s="98">
        <v>-8</v>
      </c>
      <c r="J79" s="98">
        <v>10</v>
      </c>
      <c r="K79" s="94">
        <f aca="true" t="shared" si="6" ref="K79:K86">IF(ISBLANK(F79),"",COUNTIF(F79:J79,"&gt;=0"))</f>
        <v>3</v>
      </c>
      <c r="L79" s="95">
        <f aca="true" t="shared" si="7" ref="L79:L86">IF(ISBLANK(F79),"",(IF(LEFT(F79,1)="-",1,0)+IF(LEFT(G79,1)="-",1,0)+IF(LEFT(H79,1)="-",1,0)+IF(LEFT(I79,1)="-",1,0)+IF(LEFT(J79,1)="-",1,0)))</f>
        <v>2</v>
      </c>
      <c r="M79" s="96">
        <f aca="true" t="shared" si="8" ref="M79:N86">IF(K79=3,1,"")</f>
        <v>1</v>
      </c>
      <c r="N79" s="97">
        <f t="shared" si="8"/>
      </c>
    </row>
    <row r="80" spans="1:14" ht="12.75">
      <c r="A80" s="58"/>
      <c r="B80" s="99" t="s">
        <v>394</v>
      </c>
      <c r="C80" s="91" t="str">
        <f>IF(C70&gt;"",C70,"")</f>
        <v>Juha Äänismaa</v>
      </c>
      <c r="D80" s="91" t="str">
        <f>IF(G69&gt;"",G69,"")</f>
        <v>Joonas Paasioksa</v>
      </c>
      <c r="E80" s="100"/>
      <c r="F80" s="98">
        <v>7</v>
      </c>
      <c r="G80" s="101">
        <v>3</v>
      </c>
      <c r="H80" s="98">
        <v>1</v>
      </c>
      <c r="I80" s="98"/>
      <c r="J80" s="98"/>
      <c r="K80" s="94">
        <f t="shared" si="6"/>
        <v>3</v>
      </c>
      <c r="L80" s="95">
        <f t="shared" si="7"/>
        <v>0</v>
      </c>
      <c r="M80" s="96">
        <f t="shared" si="8"/>
        <v>1</v>
      </c>
      <c r="N80" s="97">
        <f t="shared" si="8"/>
      </c>
    </row>
    <row r="81" spans="1:14" ht="12.75">
      <c r="A81" s="58"/>
      <c r="B81" s="99" t="s">
        <v>395</v>
      </c>
      <c r="C81" s="91" t="str">
        <f>IF(C69&gt;"",C69,"")</f>
        <v>Tero Penttilä</v>
      </c>
      <c r="D81" s="91" t="str">
        <f>IF(G71&gt;"",G71,"")</f>
        <v>Tero Tamminen</v>
      </c>
      <c r="E81" s="100"/>
      <c r="F81" s="98">
        <v>-13</v>
      </c>
      <c r="G81" s="101">
        <v>-7</v>
      </c>
      <c r="H81" s="98">
        <v>-5</v>
      </c>
      <c r="I81" s="98"/>
      <c r="J81" s="98"/>
      <c r="K81" s="94">
        <f t="shared" si="6"/>
        <v>0</v>
      </c>
      <c r="L81" s="95">
        <f t="shared" si="7"/>
        <v>3</v>
      </c>
      <c r="M81" s="96">
        <f t="shared" si="8"/>
      </c>
      <c r="N81" s="97">
        <f t="shared" si="8"/>
        <v>1</v>
      </c>
    </row>
    <row r="82" spans="1:14" ht="12.75">
      <c r="A82" s="58"/>
      <c r="B82" s="99" t="s">
        <v>396</v>
      </c>
      <c r="C82" s="91" t="str">
        <f>IF(C71&gt;"",C71,"")</f>
        <v>Christian Mattsson</v>
      </c>
      <c r="D82" s="91" t="str">
        <f>IF(G70&gt;"",G70,"")</f>
        <v>Janne Vuorinen</v>
      </c>
      <c r="E82" s="100"/>
      <c r="F82" s="98">
        <v>8</v>
      </c>
      <c r="G82" s="101">
        <v>7</v>
      </c>
      <c r="H82" s="98">
        <v>7</v>
      </c>
      <c r="I82" s="98"/>
      <c r="J82" s="98"/>
      <c r="K82" s="94">
        <f t="shared" si="6"/>
        <v>3</v>
      </c>
      <c r="L82" s="95">
        <f t="shared" si="7"/>
        <v>0</v>
      </c>
      <c r="M82" s="96">
        <f t="shared" si="8"/>
        <v>1</v>
      </c>
      <c r="N82" s="97">
        <f t="shared" si="8"/>
      </c>
    </row>
    <row r="83" spans="1:14" ht="12.75">
      <c r="A83" s="58"/>
      <c r="B83" s="99" t="s">
        <v>397</v>
      </c>
      <c r="C83" s="102">
        <f>IF(C73&gt;"",C73&amp;" / "&amp;C74,"")</f>
      </c>
      <c r="D83" s="102">
        <f>IF(G73&gt;"",G73&amp;" / "&amp;G74,"")</f>
      </c>
      <c r="E83" s="103"/>
      <c r="F83" s="104"/>
      <c r="G83" s="105"/>
      <c r="H83" s="106"/>
      <c r="I83" s="106"/>
      <c r="J83" s="106"/>
      <c r="K83" s="94">
        <f t="shared" si="6"/>
      </c>
      <c r="L83" s="95">
        <f t="shared" si="7"/>
      </c>
      <c r="M83" s="96">
        <f t="shared" si="8"/>
      </c>
      <c r="N83" s="97">
        <f t="shared" si="8"/>
      </c>
    </row>
    <row r="84" spans="1:14" ht="12.75">
      <c r="A84" s="58"/>
      <c r="B84" s="90" t="s">
        <v>398</v>
      </c>
      <c r="C84" s="91" t="str">
        <f>IF(C70&gt;"",C70,"")</f>
        <v>Juha Äänismaa</v>
      </c>
      <c r="D84" s="91" t="str">
        <f>IF(G71&gt;"",G71,"")</f>
        <v>Tero Tamminen</v>
      </c>
      <c r="E84" s="107"/>
      <c r="F84" s="108"/>
      <c r="G84" s="92"/>
      <c r="H84" s="92"/>
      <c r="I84" s="92"/>
      <c r="J84" s="93"/>
      <c r="K84" s="94">
        <f t="shared" si="6"/>
      </c>
      <c r="L84" s="95">
        <f t="shared" si="7"/>
      </c>
      <c r="M84" s="96">
        <f t="shared" si="8"/>
      </c>
      <c r="N84" s="97">
        <f t="shared" si="8"/>
      </c>
    </row>
    <row r="85" spans="1:14" ht="12.75">
      <c r="A85" s="58"/>
      <c r="B85" s="90" t="s">
        <v>399</v>
      </c>
      <c r="C85" s="91" t="str">
        <f>IF(C71&gt;"",C71,"")</f>
        <v>Christian Mattsson</v>
      </c>
      <c r="D85" s="91" t="str">
        <f>IF(G69&gt;"",G69,"")</f>
        <v>Joonas Paasioksa</v>
      </c>
      <c r="E85" s="107"/>
      <c r="F85" s="108"/>
      <c r="G85" s="92"/>
      <c r="H85" s="92"/>
      <c r="I85" s="92"/>
      <c r="J85" s="93"/>
      <c r="K85" s="94">
        <f t="shared" si="6"/>
      </c>
      <c r="L85" s="95">
        <f t="shared" si="7"/>
      </c>
      <c r="M85" s="96">
        <f t="shared" si="8"/>
      </c>
      <c r="N85" s="97">
        <f t="shared" si="8"/>
      </c>
    </row>
    <row r="86" spans="1:14" ht="13.5" thickBot="1">
      <c r="A86" s="58"/>
      <c r="B86" s="90" t="s">
        <v>400</v>
      </c>
      <c r="C86" s="91" t="str">
        <f>IF(C69&gt;"",C69,"")</f>
        <v>Tero Penttilä</v>
      </c>
      <c r="D86" s="91" t="str">
        <f>IF(G70&gt;"",G70,"")</f>
        <v>Janne Vuorinen</v>
      </c>
      <c r="E86" s="107"/>
      <c r="F86" s="93"/>
      <c r="G86" s="92"/>
      <c r="H86" s="93"/>
      <c r="I86" s="92"/>
      <c r="J86" s="92"/>
      <c r="K86" s="94">
        <f t="shared" si="6"/>
      </c>
      <c r="L86" s="95">
        <f t="shared" si="7"/>
      </c>
      <c r="M86" s="96">
        <f t="shared" si="8"/>
      </c>
      <c r="N86" s="97">
        <f t="shared" si="8"/>
      </c>
    </row>
    <row r="87" spans="1:14" ht="16.5" thickBot="1">
      <c r="A87" s="43"/>
      <c r="B87" s="46"/>
      <c r="C87" s="46"/>
      <c r="D87" s="46"/>
      <c r="E87" s="46"/>
      <c r="F87" s="46"/>
      <c r="G87" s="46"/>
      <c r="H87" s="46"/>
      <c r="I87" s="109" t="s">
        <v>401</v>
      </c>
      <c r="J87" s="110"/>
      <c r="K87" s="111">
        <f>IF(ISBLANK(C69),"",SUM(K77:K86))</f>
        <v>15</v>
      </c>
      <c r="L87" s="112">
        <f>IF(ISBLANK(G69),"",SUM(L77:L86))</f>
        <v>8</v>
      </c>
      <c r="M87" s="113">
        <f>IF(ISBLANK(F77),"",SUM(M77:M86))</f>
        <v>5</v>
      </c>
      <c r="N87" s="114">
        <f>IF(ISBLANK(F77),"",SUM(N77:N86))</f>
        <v>1</v>
      </c>
    </row>
    <row r="88" spans="1:14" ht="12.75">
      <c r="A88" s="43"/>
      <c r="B88" s="115" t="s">
        <v>402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1:14" ht="12.75">
      <c r="A89" s="43"/>
      <c r="B89" s="116" t="s">
        <v>403</v>
      </c>
      <c r="C89" s="116"/>
      <c r="D89" s="116" t="s">
        <v>404</v>
      </c>
      <c r="E89" s="117"/>
      <c r="F89" s="116"/>
      <c r="G89" s="116" t="s">
        <v>272</v>
      </c>
      <c r="H89" s="117"/>
      <c r="I89" s="116"/>
      <c r="J89" s="118" t="s">
        <v>405</v>
      </c>
      <c r="K89" s="44"/>
      <c r="L89" s="46"/>
      <c r="M89" s="46"/>
      <c r="N89" s="46"/>
    </row>
    <row r="90" spans="1:14" ht="18.75" thickBot="1">
      <c r="A90" s="43"/>
      <c r="B90" s="46"/>
      <c r="C90" s="46"/>
      <c r="D90" s="46"/>
      <c r="E90" s="46"/>
      <c r="F90" s="46"/>
      <c r="G90" s="46"/>
      <c r="H90" s="46"/>
      <c r="I90" s="46"/>
      <c r="J90" s="119" t="s">
        <v>104</v>
      </c>
      <c r="K90" s="120"/>
      <c r="L90" s="120"/>
      <c r="M90" s="120"/>
      <c r="N90" s="121"/>
    </row>
    <row r="91" spans="1:14" ht="18">
      <c r="A91" s="43"/>
      <c r="B91" s="122"/>
      <c r="C91" s="122"/>
      <c r="D91" s="122"/>
      <c r="E91" s="122"/>
      <c r="F91" s="122"/>
      <c r="G91" s="122"/>
      <c r="H91" s="122"/>
      <c r="I91" s="122"/>
      <c r="J91" s="123"/>
      <c r="K91" s="123"/>
      <c r="L91" s="123"/>
      <c r="M91" s="123"/>
      <c r="N91" s="123"/>
    </row>
    <row r="92" spans="1:14" ht="12.75">
      <c r="A92" s="44"/>
      <c r="B92" s="124" t="s">
        <v>406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4" ht="12.75">
      <c r="B94" s="125" t="s">
        <v>407</v>
      </c>
    </row>
    <row r="95" spans="2:13" ht="12.75">
      <c r="B95" s="45" t="s">
        <v>408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</row>
    <row r="96" spans="2:13" ht="12.75">
      <c r="B96" s="45" t="s">
        <v>409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</row>
  </sheetData>
  <sheetProtection/>
  <mergeCells count="48">
    <mergeCell ref="C73:D73"/>
    <mergeCell ref="G73:N73"/>
    <mergeCell ref="C74:D74"/>
    <mergeCell ref="G74:N74"/>
    <mergeCell ref="K76:L76"/>
    <mergeCell ref="J90:N90"/>
    <mergeCell ref="C69:D69"/>
    <mergeCell ref="G69:N69"/>
    <mergeCell ref="C70:D70"/>
    <mergeCell ref="G70:N70"/>
    <mergeCell ref="C71:D71"/>
    <mergeCell ref="G71:N71"/>
    <mergeCell ref="K44:L44"/>
    <mergeCell ref="J58:N58"/>
    <mergeCell ref="I65:N65"/>
    <mergeCell ref="I66:N66"/>
    <mergeCell ref="C68:D68"/>
    <mergeCell ref="G68:N68"/>
    <mergeCell ref="C39:D39"/>
    <mergeCell ref="G39:N39"/>
    <mergeCell ref="C41:D41"/>
    <mergeCell ref="G41:N41"/>
    <mergeCell ref="C42:D42"/>
    <mergeCell ref="G42:N42"/>
    <mergeCell ref="C36:D36"/>
    <mergeCell ref="G36:N36"/>
    <mergeCell ref="C37:D37"/>
    <mergeCell ref="G37:N37"/>
    <mergeCell ref="C38:D38"/>
    <mergeCell ref="G38:N38"/>
    <mergeCell ref="C10:D10"/>
    <mergeCell ref="G10:N10"/>
    <mergeCell ref="K12:L12"/>
    <mergeCell ref="J26:N26"/>
    <mergeCell ref="I33:N33"/>
    <mergeCell ref="I34:N34"/>
    <mergeCell ref="C6:D6"/>
    <mergeCell ref="G6:N6"/>
    <mergeCell ref="C7:D7"/>
    <mergeCell ref="G7:N7"/>
    <mergeCell ref="C9:D9"/>
    <mergeCell ref="G9:N9"/>
    <mergeCell ref="I1:N1"/>
    <mergeCell ref="I2:N2"/>
    <mergeCell ref="C4:D4"/>
    <mergeCell ref="G4:N4"/>
    <mergeCell ref="C5:D5"/>
    <mergeCell ref="G5:N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365</v>
      </c>
      <c r="C2" s="3"/>
      <c r="D2" s="3"/>
      <c r="E2" s="4"/>
      <c r="F2" s="5"/>
      <c r="G2" s="6"/>
      <c r="H2" s="6"/>
      <c r="I2" s="23"/>
    </row>
    <row r="3" spans="1:9" ht="15" customHeight="1">
      <c r="A3" s="1"/>
      <c r="B3" s="8" t="s">
        <v>245</v>
      </c>
      <c r="C3" s="7"/>
      <c r="D3" s="7"/>
      <c r="E3" s="9"/>
      <c r="F3" s="5"/>
      <c r="G3" s="6"/>
      <c r="H3" s="6"/>
      <c r="I3" s="23"/>
    </row>
    <row r="4" spans="1:9" ht="15" customHeight="1">
      <c r="A4" s="1"/>
      <c r="B4" s="10" t="s">
        <v>284</v>
      </c>
      <c r="C4" s="11"/>
      <c r="D4" s="11"/>
      <c r="E4" s="12"/>
      <c r="F4" s="5"/>
      <c r="G4" s="6"/>
      <c r="H4" s="6"/>
      <c r="I4" s="23"/>
    </row>
    <row r="5" spans="1:9" ht="15" customHeight="1">
      <c r="A5" s="13"/>
      <c r="B5" s="14"/>
      <c r="C5" s="14"/>
      <c r="D5" s="14"/>
      <c r="E5" s="24"/>
      <c r="F5" s="6"/>
      <c r="G5" s="6"/>
      <c r="H5" s="6"/>
      <c r="I5" s="23"/>
    </row>
    <row r="6" spans="1:9" ht="13.5" customHeight="1">
      <c r="A6" s="25"/>
      <c r="B6" s="25" t="s">
        <v>56</v>
      </c>
      <c r="C6" s="25" t="s">
        <v>172</v>
      </c>
      <c r="D6" s="25" t="s">
        <v>229</v>
      </c>
      <c r="E6" s="5"/>
      <c r="F6" s="6"/>
      <c r="G6" s="6"/>
      <c r="H6" s="6"/>
      <c r="I6" s="23"/>
    </row>
    <row r="7" spans="1:9" ht="13.5" customHeight="1">
      <c r="A7" s="26" t="s">
        <v>2</v>
      </c>
      <c r="B7" s="26" t="s">
        <v>31</v>
      </c>
      <c r="C7" s="26" t="s">
        <v>249</v>
      </c>
      <c r="D7" s="26"/>
      <c r="E7" s="27" t="s">
        <v>249</v>
      </c>
      <c r="F7" s="6"/>
      <c r="G7" s="6"/>
      <c r="H7" s="6"/>
      <c r="I7" s="38"/>
    </row>
    <row r="8" spans="1:9" ht="13.5" customHeight="1">
      <c r="A8" s="26" t="s">
        <v>3</v>
      </c>
      <c r="B8" s="26"/>
      <c r="C8" s="26"/>
      <c r="D8" s="26"/>
      <c r="E8" s="28"/>
      <c r="F8" s="27" t="s">
        <v>249</v>
      </c>
      <c r="G8" s="6"/>
      <c r="H8" s="6"/>
      <c r="I8" s="38"/>
    </row>
    <row r="9" spans="1:9" ht="13.5" customHeight="1">
      <c r="A9" s="25" t="s">
        <v>4</v>
      </c>
      <c r="B9" s="25"/>
      <c r="C9" s="25"/>
      <c r="D9" s="25"/>
      <c r="E9" s="29" t="s">
        <v>170</v>
      </c>
      <c r="F9" s="28" t="s">
        <v>85</v>
      </c>
      <c r="G9" s="5"/>
      <c r="H9" s="6"/>
      <c r="I9" s="38"/>
    </row>
    <row r="10" spans="1:9" ht="13.5" customHeight="1">
      <c r="A10" s="25" t="s">
        <v>5</v>
      </c>
      <c r="B10" s="25" t="s">
        <v>63</v>
      </c>
      <c r="C10" s="25" t="s">
        <v>170</v>
      </c>
      <c r="D10" s="25"/>
      <c r="E10" s="30"/>
      <c r="F10" s="1"/>
      <c r="G10" s="40" t="s">
        <v>299</v>
      </c>
      <c r="H10" s="6"/>
      <c r="I10" s="38"/>
    </row>
    <row r="11" spans="1:9" ht="13.5" customHeight="1">
      <c r="A11" s="26" t="s">
        <v>6</v>
      </c>
      <c r="B11" s="26" t="s">
        <v>37</v>
      </c>
      <c r="C11" s="26" t="s">
        <v>105</v>
      </c>
      <c r="D11" s="26"/>
      <c r="E11" s="27" t="s">
        <v>105</v>
      </c>
      <c r="F11" s="1"/>
      <c r="G11" s="41" t="s">
        <v>89</v>
      </c>
      <c r="H11" s="5"/>
      <c r="I11" s="38"/>
    </row>
    <row r="12" spans="1:9" ht="13.5" customHeight="1">
      <c r="A12" s="26" t="s">
        <v>7</v>
      </c>
      <c r="B12" s="26" t="s">
        <v>71</v>
      </c>
      <c r="C12" s="26" t="s">
        <v>175</v>
      </c>
      <c r="D12" s="26"/>
      <c r="E12" s="28" t="s">
        <v>86</v>
      </c>
      <c r="F12" s="29" t="s">
        <v>299</v>
      </c>
      <c r="G12" s="31"/>
      <c r="H12" s="5"/>
      <c r="I12" s="38"/>
    </row>
    <row r="13" spans="1:9" ht="13.5" customHeight="1">
      <c r="A13" s="25" t="s">
        <v>8</v>
      </c>
      <c r="B13" s="25"/>
      <c r="C13" s="25"/>
      <c r="D13" s="25"/>
      <c r="E13" s="29" t="s">
        <v>299</v>
      </c>
      <c r="F13" s="30" t="s">
        <v>86</v>
      </c>
      <c r="G13" s="1"/>
      <c r="H13" s="5"/>
      <c r="I13" s="38"/>
    </row>
    <row r="14" spans="1:9" ht="13.5" customHeight="1">
      <c r="A14" s="25" t="s">
        <v>9</v>
      </c>
      <c r="B14" s="25" t="s">
        <v>34</v>
      </c>
      <c r="C14" s="25" t="s">
        <v>299</v>
      </c>
      <c r="D14" s="25"/>
      <c r="E14" s="30"/>
      <c r="F14" s="6"/>
      <c r="G14" s="1"/>
      <c r="H14" s="42" t="s">
        <v>299</v>
      </c>
      <c r="I14" s="39"/>
    </row>
    <row r="15" spans="1:9" ht="15" customHeight="1">
      <c r="A15" s="14"/>
      <c r="B15" s="14"/>
      <c r="C15" s="14"/>
      <c r="D15" s="14"/>
      <c r="E15" s="6"/>
      <c r="F15" s="6"/>
      <c r="G15" s="1"/>
      <c r="H15" s="41" t="s">
        <v>88</v>
      </c>
      <c r="I15" s="39"/>
    </row>
    <row r="16" spans="1:9" ht="13.5" customHeight="1">
      <c r="A16" s="26" t="s">
        <v>10</v>
      </c>
      <c r="B16" s="26" t="s">
        <v>35</v>
      </c>
      <c r="C16" s="26" t="s">
        <v>176</v>
      </c>
      <c r="D16" s="26"/>
      <c r="E16" s="27" t="s">
        <v>176</v>
      </c>
      <c r="F16" s="6"/>
      <c r="G16" s="1"/>
      <c r="H16" s="5"/>
      <c r="I16" s="38"/>
    </row>
    <row r="17" spans="1:9" ht="13.5" customHeight="1">
      <c r="A17" s="26" t="s">
        <v>11</v>
      </c>
      <c r="B17" s="26"/>
      <c r="C17" s="26"/>
      <c r="D17" s="26"/>
      <c r="E17" s="28"/>
      <c r="F17" s="27" t="s">
        <v>176</v>
      </c>
      <c r="G17" s="1"/>
      <c r="H17" s="5"/>
      <c r="I17" s="38"/>
    </row>
    <row r="18" spans="1:9" ht="13.5" customHeight="1">
      <c r="A18" s="25" t="s">
        <v>12</v>
      </c>
      <c r="B18" s="25" t="s">
        <v>70</v>
      </c>
      <c r="C18" s="25" t="s">
        <v>250</v>
      </c>
      <c r="D18" s="25"/>
      <c r="E18" s="29" t="s">
        <v>104</v>
      </c>
      <c r="F18" s="28" t="s">
        <v>87</v>
      </c>
      <c r="G18" s="31"/>
      <c r="H18" s="5"/>
      <c r="I18" s="38"/>
    </row>
    <row r="19" spans="1:9" ht="13.5" customHeight="1">
      <c r="A19" s="25" t="s">
        <v>13</v>
      </c>
      <c r="B19" s="25" t="s">
        <v>64</v>
      </c>
      <c r="C19" s="25" t="s">
        <v>104</v>
      </c>
      <c r="D19" s="25"/>
      <c r="E19" s="30" t="s">
        <v>86</v>
      </c>
      <c r="F19" s="1"/>
      <c r="G19" s="29" t="s">
        <v>248</v>
      </c>
      <c r="H19" s="5"/>
      <c r="I19" s="38"/>
    </row>
    <row r="20" spans="1:9" ht="13.5" customHeight="1">
      <c r="A20" s="26" t="s">
        <v>14</v>
      </c>
      <c r="B20" s="26" t="s">
        <v>36</v>
      </c>
      <c r="C20" s="26" t="s">
        <v>248</v>
      </c>
      <c r="D20" s="26"/>
      <c r="E20" s="27" t="s">
        <v>248</v>
      </c>
      <c r="F20" s="1"/>
      <c r="G20" s="30" t="s">
        <v>87</v>
      </c>
      <c r="H20" s="6"/>
      <c r="I20" s="38"/>
    </row>
    <row r="21" spans="1:9" ht="13.5" customHeight="1">
      <c r="A21" s="26" t="s">
        <v>15</v>
      </c>
      <c r="B21" s="26" t="s">
        <v>65</v>
      </c>
      <c r="C21" s="26" t="s">
        <v>300</v>
      </c>
      <c r="D21" s="26"/>
      <c r="E21" s="28" t="s">
        <v>88</v>
      </c>
      <c r="F21" s="29" t="s">
        <v>248</v>
      </c>
      <c r="G21" s="5"/>
      <c r="H21" s="6"/>
      <c r="I21" s="38"/>
    </row>
    <row r="22" spans="1:9" ht="13.5" customHeight="1">
      <c r="A22" s="25" t="s">
        <v>16</v>
      </c>
      <c r="B22" s="25"/>
      <c r="C22" s="25"/>
      <c r="D22" s="25"/>
      <c r="E22" s="29" t="s">
        <v>228</v>
      </c>
      <c r="F22" s="30" t="s">
        <v>87</v>
      </c>
      <c r="G22" s="6"/>
      <c r="H22" s="6"/>
      <c r="I22" s="38"/>
    </row>
    <row r="23" spans="1:9" ht="13.5" customHeight="1">
      <c r="A23" s="25" t="s">
        <v>17</v>
      </c>
      <c r="B23" s="25" t="s">
        <v>32</v>
      </c>
      <c r="C23" s="25" t="s">
        <v>228</v>
      </c>
      <c r="D23" s="25"/>
      <c r="E23" s="30"/>
      <c r="F23" s="6"/>
      <c r="G23" s="6"/>
      <c r="H23" s="6"/>
      <c r="I23" s="38"/>
    </row>
    <row r="24" spans="1:9" ht="15" customHeight="1">
      <c r="A24" s="24"/>
      <c r="B24" s="24"/>
      <c r="C24" s="24"/>
      <c r="D24" s="24"/>
      <c r="E24" s="6"/>
      <c r="F24" s="6"/>
      <c r="G24" s="6"/>
      <c r="H24" s="6"/>
      <c r="I24" s="23"/>
    </row>
  </sheetData>
  <sheetProtection/>
  <printOptions/>
  <pageMargins left="0.2" right="0.2" top="0.2" bottom="0.3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Heikkinen Esko</cp:lastModifiedBy>
  <dcterms:created xsi:type="dcterms:W3CDTF">2003-08-27T16:40:13Z</dcterms:created>
  <dcterms:modified xsi:type="dcterms:W3CDTF">2013-11-25T10:46:29Z</dcterms:modified>
  <cp:category/>
  <cp:version/>
  <cp:contentType/>
  <cp:contentStatus/>
</cp:coreProperties>
</file>